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ЛАНЫ ФХД\ФХД 2020\"/>
    </mc:Choice>
  </mc:AlternateContent>
  <xr:revisionPtr revIDLastSave="0" documentId="13_ncr:1_{5B63911B-6729-4289-B3E1-86F0BF19633F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титульный лист" sheetId="4" r:id="rId1"/>
    <sheet name="Лист1" sheetId="1" r:id="rId2"/>
    <sheet name="Лист2" sheetId="2" r:id="rId3"/>
    <sheet name="Лист3" sheetId="3" r:id="rId4"/>
  </sheets>
  <calcPr calcId="181029" refMode="R1C1"/>
</workbook>
</file>

<file path=xl/calcChain.xml><?xml version="1.0" encoding="utf-8"?>
<calcChain xmlns="http://schemas.openxmlformats.org/spreadsheetml/2006/main">
  <c r="E69" i="2" l="1"/>
  <c r="E73" i="2"/>
  <c r="E21" i="1" l="1"/>
  <c r="F21" i="1" l="1"/>
  <c r="G21" i="1"/>
  <c r="F16" i="1"/>
  <c r="G16" i="1"/>
  <c r="E31" i="1"/>
  <c r="E28" i="1" s="1"/>
  <c r="E16" i="1" s="1"/>
  <c r="E32" i="1"/>
  <c r="H23" i="2"/>
  <c r="G15" i="3" l="1"/>
  <c r="H35" i="3"/>
  <c r="G35" i="3"/>
  <c r="F35" i="3"/>
  <c r="F31" i="1"/>
  <c r="F28" i="1"/>
  <c r="F49" i="1" l="1"/>
  <c r="F69" i="1"/>
  <c r="E69" i="1"/>
  <c r="F51" i="1"/>
  <c r="F22" i="3"/>
  <c r="F21" i="3" s="1"/>
  <c r="H12" i="2"/>
  <c r="E45" i="2" l="1"/>
  <c r="D25" i="2" l="1"/>
  <c r="H31" i="2"/>
  <c r="D53" i="2"/>
  <c r="H50" i="2"/>
  <c r="E70" i="2" l="1"/>
  <c r="E78" i="1" l="1"/>
  <c r="E72" i="2" l="1"/>
  <c r="G22" i="3" l="1"/>
  <c r="H22" i="3"/>
  <c r="F29" i="3"/>
  <c r="H72" i="2"/>
  <c r="G64" i="1" l="1"/>
  <c r="F64" i="1"/>
  <c r="E64" i="1"/>
  <c r="D40" i="2"/>
  <c r="D36" i="2"/>
  <c r="H17" i="2"/>
  <c r="G31" i="2" l="1"/>
  <c r="D78" i="2"/>
  <c r="D79" i="2"/>
  <c r="H78" i="2"/>
  <c r="H79" i="2"/>
  <c r="H74" i="2"/>
  <c r="G74" i="2"/>
  <c r="F74" i="2"/>
  <c r="E74" i="2"/>
  <c r="D74" i="2"/>
  <c r="D75" i="2"/>
  <c r="G63" i="2"/>
  <c r="G94" i="1"/>
  <c r="F94" i="1"/>
  <c r="E94" i="1"/>
  <c r="G45" i="1"/>
  <c r="F45" i="1"/>
  <c r="E45" i="1"/>
  <c r="D46" i="2"/>
  <c r="F45" i="2"/>
  <c r="H45" i="2"/>
  <c r="F35" i="2"/>
  <c r="F36" i="2"/>
  <c r="G12" i="2"/>
  <c r="D26" i="2"/>
  <c r="D24" i="2" s="1"/>
  <c r="D23" i="2" s="1"/>
  <c r="D27" i="2"/>
  <c r="G24" i="2"/>
  <c r="F24" i="2"/>
  <c r="F23" i="2" s="1"/>
  <c r="F12" i="2" s="1"/>
  <c r="D12" i="2" s="1"/>
  <c r="D18" i="2"/>
  <c r="D19" i="2"/>
  <c r="D20" i="2"/>
  <c r="E17" i="2"/>
  <c r="D16" i="2"/>
  <c r="G31" i="1"/>
  <c r="G29" i="1"/>
  <c r="F29" i="1"/>
  <c r="E29" i="1"/>
  <c r="E12" i="2" l="1"/>
  <c r="E64" i="2"/>
  <c r="G28" i="1"/>
  <c r="G23" i="2"/>
  <c r="D17" i="2"/>
  <c r="H73" i="2"/>
  <c r="E63" i="2" l="1"/>
  <c r="E31" i="2" s="1"/>
  <c r="H64" i="2"/>
  <c r="H63" i="2" s="1"/>
  <c r="F64" i="2"/>
  <c r="F63" i="2" s="1"/>
  <c r="D72" i="2"/>
  <c r="D69" i="2"/>
  <c r="D70" i="2"/>
  <c r="D71" i="2"/>
  <c r="D66" i="2"/>
  <c r="D67" i="2"/>
  <c r="D68" i="2"/>
  <c r="D65" i="2"/>
  <c r="D64" i="2" l="1"/>
  <c r="D63" i="2" s="1"/>
  <c r="D73" i="2"/>
  <c r="H35" i="2" l="1"/>
  <c r="G79" i="1" l="1"/>
  <c r="F79" i="1"/>
  <c r="F78" i="1" s="1"/>
  <c r="G72" i="1"/>
  <c r="F72" i="1"/>
  <c r="E35" i="2"/>
  <c r="F33" i="2"/>
  <c r="E18" i="1"/>
  <c r="D45" i="2"/>
  <c r="D41" i="2"/>
  <c r="D42" i="2"/>
  <c r="E33" i="2" l="1"/>
  <c r="E32" i="2" s="1"/>
  <c r="D35" i="2"/>
  <c r="F32" i="2"/>
  <c r="G104" i="1"/>
  <c r="F104" i="1"/>
  <c r="G69" i="1"/>
  <c r="G10" i="1"/>
  <c r="G16" i="3"/>
  <c r="D33" i="2" l="1"/>
  <c r="E104" i="1"/>
  <c r="E39" i="1" l="1"/>
  <c r="D83" i="2"/>
  <c r="H29" i="3" l="1"/>
  <c r="H15" i="3" s="1"/>
  <c r="H21" i="3"/>
  <c r="H16" i="3"/>
  <c r="G29" i="3"/>
  <c r="G21" i="3"/>
  <c r="F16" i="3"/>
  <c r="D82" i="2"/>
  <c r="H56" i="2"/>
  <c r="E56" i="2"/>
  <c r="D59" i="2"/>
  <c r="D60" i="2"/>
  <c r="D58" i="2"/>
  <c r="F50" i="2"/>
  <c r="F31" i="2" s="1"/>
  <c r="E50" i="2"/>
  <c r="D52" i="2"/>
  <c r="G78" i="1"/>
  <c r="D34" i="2"/>
  <c r="D44" i="2"/>
  <c r="D43" i="2"/>
  <c r="D37" i="2"/>
  <c r="H29" i="2"/>
  <c r="D30" i="2"/>
  <c r="D29" i="2" s="1"/>
  <c r="D28" i="2"/>
  <c r="D14" i="2"/>
  <c r="G54" i="1"/>
  <c r="G52" i="1" s="1"/>
  <c r="G51" i="1" s="1"/>
  <c r="G42" i="1"/>
  <c r="G39" i="1"/>
  <c r="G18" i="1"/>
  <c r="F18" i="1"/>
  <c r="F54" i="1"/>
  <c r="F52" i="1" s="1"/>
  <c r="F42" i="1"/>
  <c r="F39" i="1"/>
  <c r="F10" i="1"/>
  <c r="G49" i="1" l="1"/>
  <c r="G34" i="3"/>
  <c r="D50" i="2"/>
  <c r="H33" i="2"/>
  <c r="F15" i="3"/>
  <c r="F7" i="3" s="1"/>
  <c r="D56" i="2"/>
  <c r="G7" i="3" l="1"/>
  <c r="H7" i="3"/>
  <c r="H32" i="2"/>
  <c r="F34" i="3"/>
  <c r="E54" i="1"/>
  <c r="E52" i="1" s="1"/>
  <c r="E42" i="1"/>
  <c r="E10" i="1"/>
  <c r="H34" i="3" l="1"/>
  <c r="D32" i="2"/>
  <c r="D31" i="2" s="1"/>
  <c r="E51" i="1"/>
  <c r="E49" i="1" s="1"/>
</calcChain>
</file>

<file path=xl/sharedStrings.xml><?xml version="1.0" encoding="utf-8"?>
<sst xmlns="http://schemas.openxmlformats.org/spreadsheetml/2006/main" count="438" uniqueCount="226">
  <si>
    <t>Наименование показателя</t>
  </si>
  <si>
    <t>Код строки</t>
  </si>
  <si>
    <t xml:space="preserve">Код по бюджетной классификации Российской Федерации </t>
  </si>
  <si>
    <t>Сумма</t>
  </si>
  <si>
    <t xml:space="preserve">Остаток средств на начало текущего финансового года </t>
  </si>
  <si>
    <t>x</t>
  </si>
  <si>
    <t>в том числе:</t>
  </si>
  <si>
    <t>…</t>
  </si>
  <si>
    <t xml:space="preserve">Остаток средств на конец текущего финансового года </t>
  </si>
  <si>
    <t>Доходы, всего:</t>
  </si>
  <si>
    <t>доходы от собственности, всего</t>
  </si>
  <si>
    <t>доходы от оказания услуг, работ, компенсации затрат учреждений, всего</t>
  </si>
  <si>
    <t xml:space="preserve">субсидии на финансовое обеспечение выполнения государственного задания 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</si>
  <si>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</si>
  <si>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</si>
  <si>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</si>
  <si>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из них:</t>
  </si>
  <si>
    <t>субсидии на осуществление капитальных вложений</t>
  </si>
  <si>
    <t>доходы от операций с активами, всего</t>
  </si>
  <si>
    <t xml:space="preserve">прочие поступления, всего </t>
  </si>
  <si>
    <t>увеличение остатков денежных средств за счет возврата дебиторской задолженности прошлых лет</t>
  </si>
  <si>
    <t>Расходы, всего</t>
  </si>
  <si>
    <t>х</t>
  </si>
  <si>
    <t>на выплаты персоналу, всего</t>
  </si>
  <si>
    <t>на фонд оплаты труда со взносами по обязательному социальному страхованию на выплаты по оплате труда</t>
  </si>
  <si>
    <t>111, 119</t>
  </si>
  <si>
    <t>в том числе: оплата труда</t>
  </si>
  <si>
    <t>педагогических работников</t>
  </si>
  <si>
    <t>профессорско-преподавательского состава</t>
  </si>
  <si>
    <t>научных работников</t>
  </si>
  <si>
    <t>прочего основного персонала</t>
  </si>
  <si>
    <t>административно-управленческого персонала</t>
  </si>
  <si>
    <t>вспомогательного персонала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</si>
  <si>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</si>
  <si>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</si>
  <si>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</si>
  <si>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</si>
  <si>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</si>
  <si>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</si>
  <si>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</si>
  <si>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</si>
  <si>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</si>
  <si>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</si>
  <si>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</si>
  <si>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</si>
  <si>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</si>
  <si>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</si>
  <si>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</si>
  <si>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</si>
  <si>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</si>
  <si>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</si>
  <si>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</si>
  <si>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</si>
  <si>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 xml:space="preserve">расходы на закупку товаров, работ, услуг, всего </t>
  </si>
  <si>
    <t>закупку научно-исследовательских и опытно-конструкторских работ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</si>
  <si>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</si>
  <si>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</si>
  <si>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</si>
  <si>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</si>
  <si>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</si>
  <si>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</si>
  <si>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 xml:space="preserve">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</si>
  <si>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</si>
  <si>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</si>
  <si>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</si>
  <si>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возврат в бюджет средств субсидии</t>
  </si>
  <si>
    <t>Всего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</si>
  <si>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</si>
  <si>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</si>
  <si>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</si>
  <si>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</si>
  <si>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</si>
  <si>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</si>
  <si>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</si>
  <si>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</si>
  <si>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</si>
  <si>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</si>
  <si>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</si>
  <si>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</si>
  <si>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</si>
  <si>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</si>
  <si>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</si>
  <si>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</si>
  <si>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</si>
  <si>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</si>
  <si>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</si>
  <si>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</si>
  <si>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</si>
  <si>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N п/п</t>
  </si>
  <si>
    <t>Коды строк</t>
  </si>
  <si>
    <t>Год начала закупки</t>
  </si>
  <si>
    <t xml:space="preserve">Выплаты на закупку товаров, работ, услуг, всего </t>
  </si>
  <si>
    <t>1.1.</t>
  </si>
  <si>
    <r>
      <t xml:space="preserve">по контрактам (договорам), заключенным до начала текущего финансового года без применения норм Федерального </t>
    </r>
    <r>
      <rPr>
        <sz val="12"/>
        <color rgb="FF000000"/>
        <rFont val="Times New Roman"/>
        <family val="1"/>
        <charset val="204"/>
      </rPr>
      <t>закона</t>
    </r>
    <r>
      <rPr>
        <sz val="12"/>
        <color theme="1"/>
        <rFont val="Times New Roman"/>
        <family val="1"/>
        <charset val="204"/>
      </rPr>
      <t xml:space="preserve"> от 5 апреля 2013 г. № 44-ФЗ "О контрактной системе в сфере закупок товаров, работ, услуг для обеспечения государственных и муниципальных нужд" и Федерального </t>
    </r>
    <r>
      <rPr>
        <sz val="12"/>
        <color rgb="FF000000"/>
        <rFont val="Times New Roman"/>
        <family val="1"/>
        <charset val="204"/>
      </rPr>
      <t>закона</t>
    </r>
    <r>
      <rPr>
        <sz val="12"/>
        <color theme="1"/>
        <rFont val="Times New Roman"/>
        <family val="1"/>
        <charset val="204"/>
      </rPr>
      <t xml:space="preserve"> от 18 июля 2011 г. № 223-ФЗ "О закупках товаров, работ, услуг отдельными видами юридических лиц" </t>
    </r>
  </si>
  <si>
    <t>1.2.</t>
  </si>
  <si>
    <r>
      <t xml:space="preserve">по контрактам (договорам), планируемым к заключению в соответствующем финансовом году без применения норм Федерального </t>
    </r>
    <r>
      <rPr>
        <sz val="12"/>
        <color rgb="FF000000"/>
        <rFont val="Times New Roman"/>
        <family val="1"/>
        <charset val="204"/>
      </rPr>
      <t>закона</t>
    </r>
    <r>
      <rPr>
        <sz val="12"/>
        <color theme="1"/>
        <rFont val="Times New Roman"/>
        <family val="1"/>
        <charset val="204"/>
      </rPr>
      <t xml:space="preserve"> № 44-ФЗ и Федерального </t>
    </r>
    <r>
      <rPr>
        <sz val="12"/>
        <color rgb="FF000000"/>
        <rFont val="Times New Roman"/>
        <family val="1"/>
        <charset val="204"/>
      </rPr>
      <t>закона</t>
    </r>
    <r>
      <rPr>
        <sz val="12"/>
        <color theme="1"/>
        <rFont val="Times New Roman"/>
        <family val="1"/>
        <charset val="204"/>
      </rPr>
      <t xml:space="preserve"> № 223-ФЗ </t>
    </r>
  </si>
  <si>
    <t>1.3.</t>
  </si>
  <si>
    <r>
      <t xml:space="preserve">по контрактам (договорам), заключенным до начала текущего финансового года с учетом требований Федерального </t>
    </r>
    <r>
      <rPr>
        <sz val="12"/>
        <color rgb="FF000000"/>
        <rFont val="Times New Roman"/>
        <family val="1"/>
        <charset val="204"/>
      </rPr>
      <t>закона</t>
    </r>
    <r>
      <rPr>
        <sz val="12"/>
        <color theme="1"/>
        <rFont val="Times New Roman"/>
        <family val="1"/>
        <charset val="204"/>
      </rPr>
      <t xml:space="preserve"> № 44-ФЗ и Федерального </t>
    </r>
    <r>
      <rPr>
        <sz val="12"/>
        <color rgb="FF000000"/>
        <rFont val="Times New Roman"/>
        <family val="1"/>
        <charset val="204"/>
      </rPr>
      <t>закона</t>
    </r>
    <r>
      <rPr>
        <sz val="12"/>
        <color theme="1"/>
        <rFont val="Times New Roman"/>
        <family val="1"/>
        <charset val="204"/>
      </rPr>
      <t xml:space="preserve"> № 223-ФЗ </t>
    </r>
  </si>
  <si>
    <t>1.4.</t>
  </si>
  <si>
    <r>
      <t xml:space="preserve">по контрактам (договорам), планируемым к заключению в соответствующем финансовом году с учетом требований Федерального </t>
    </r>
    <r>
      <rPr>
        <sz val="12"/>
        <color rgb="FF000000"/>
        <rFont val="Times New Roman"/>
        <family val="1"/>
        <charset val="204"/>
      </rPr>
      <t>закона</t>
    </r>
    <r>
      <rPr>
        <sz val="12"/>
        <color theme="1"/>
        <rFont val="Times New Roman"/>
        <family val="1"/>
        <charset val="204"/>
      </rPr>
      <t xml:space="preserve"> № 44-ФЗ и Федерального </t>
    </r>
    <r>
      <rPr>
        <sz val="12"/>
        <color rgb="FF000000"/>
        <rFont val="Times New Roman"/>
        <family val="1"/>
        <charset val="204"/>
      </rPr>
      <t>закона</t>
    </r>
    <r>
      <rPr>
        <sz val="12"/>
        <color theme="1"/>
        <rFont val="Times New Roman"/>
        <family val="1"/>
        <charset val="204"/>
      </rPr>
      <t xml:space="preserve"> № 223-ФЗ </t>
    </r>
  </si>
  <si>
    <t>за счет субсидий, предоставляемых на финансовое обеспечение выполнения государственного задания</t>
  </si>
  <si>
    <t>1.4.1.1.</t>
  </si>
  <si>
    <t>в соответствии с Федеральным законом № 44-ФЗ</t>
  </si>
  <si>
    <t>1.4.1.2.</t>
  </si>
  <si>
    <t xml:space="preserve">в соответствии с Федеральным законом № 223-ФЗ 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</si>
  <si>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</si>
  <si>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</si>
  <si>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</si>
  <si>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1.4.2.2.</t>
  </si>
  <si>
    <t>1.4.3.</t>
  </si>
  <si>
    <t xml:space="preserve">за счет субсидий, предоставляемых на осуществление капитальных вложений </t>
  </si>
  <si>
    <t>1.4.4.</t>
  </si>
  <si>
    <t>за счет прочих источников финансового обеспечения</t>
  </si>
  <si>
    <t>1.4.4.1.</t>
  </si>
  <si>
    <t>1.4.4.2.</t>
  </si>
  <si>
    <t>2.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</si>
  <si>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</si>
  <si>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в том числе по году начала закупки: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</si>
  <si>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</si>
  <si>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</si>
  <si>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за пределами планового периода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</si>
  <si>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</si>
  <si>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</si>
  <si>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</si>
  <si>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 xml:space="preserve">субсидии, предо-ставляемые 
в соответствии 
с абзацем вторым пункта 1 
статьи 78.1 Бюд-жетного кодекса Российской Феде-рации
</t>
  </si>
  <si>
    <t>поступленияот оказания услуг (выполнения работ) на платной основе и от иной приносящей доход деятельности</t>
  </si>
  <si>
    <t>1.4.1</t>
  </si>
  <si>
    <t>Раздел 1. Показатели по поступлениям и выплатам учреждения (подразделения)</t>
  </si>
  <si>
    <t>Аналитический код</t>
  </si>
  <si>
    <t>Раздел 1.2. Показатели по поступлениям и выплатам учреждения (подразделения)</t>
  </si>
  <si>
    <t>Раздел 2. Сведения по выплатам на закупки товаров, работ, услуг</t>
  </si>
  <si>
    <t>на 2020 г. (текущий финансовый год)</t>
  </si>
  <si>
    <t xml:space="preserve">Руководитель финансово-экономической службы </t>
  </si>
  <si>
    <t xml:space="preserve">                                (подпись)               (расшифровка подписи)</t>
  </si>
  <si>
    <r>
      <t xml:space="preserve">                    М.П</t>
    </r>
    <r>
      <rPr>
        <sz val="14"/>
        <color theme="1"/>
        <rFont val="Times New Roman"/>
        <family val="1"/>
        <charset val="204"/>
      </rPr>
      <t>.</t>
    </r>
  </si>
  <si>
    <t>Заместитель руководителя, руководитель филиала №9 ГКУ КК</t>
  </si>
  <si>
    <t xml:space="preserve"> "ЦБ учреждений образования" в г. Армавире</t>
  </si>
  <si>
    <t xml:space="preserve">государственного учреждения (подразделения) </t>
  </si>
  <si>
    <t>на 2020 г. текущий финансовый год</t>
  </si>
  <si>
    <t>доходы от оказания услуг, работ на платной основе и от иной приносящей доход деятельности</t>
  </si>
  <si>
    <t>безвозмездные денежные поступления текущего характера</t>
  </si>
  <si>
    <t>доходы от уменьшения стоимости материальных запасов</t>
  </si>
  <si>
    <t>291,292,293</t>
  </si>
  <si>
    <t>на 2021 г. текущий финансовый год</t>
  </si>
  <si>
    <t>на 2022 г. текущий финансовый год</t>
  </si>
  <si>
    <t>Х</t>
  </si>
  <si>
    <t>Поступления от доходов, всего:</t>
  </si>
  <si>
    <t>на 2021 г. (текущий финансовый год)</t>
  </si>
  <si>
    <t>на 2022 г. (текущий финансовый год)</t>
  </si>
  <si>
    <t xml:space="preserve"> Е.В. Стукалова</t>
  </si>
  <si>
    <t xml:space="preserve">                                                                                              </t>
  </si>
  <si>
    <t>(подпись)</t>
  </si>
  <si>
    <t>(расшифровка подписи)</t>
  </si>
  <si>
    <t xml:space="preserve">                                                                                       </t>
  </si>
  <si>
    <t>на 2020 год</t>
  </si>
  <si>
    <t>Л.И.Волкова</t>
  </si>
  <si>
    <r>
      <t>Исполнитель _____________/</t>
    </r>
    <r>
      <rPr>
        <u/>
        <sz val="14"/>
        <color theme="1"/>
        <rFont val="Times New Roman"/>
        <family val="1"/>
        <charset val="204"/>
      </rPr>
      <t xml:space="preserve">        И.С. Степанова           </t>
    </r>
    <r>
      <rPr>
        <sz val="14"/>
        <color theme="1"/>
        <rFont val="Times New Roman"/>
        <family val="1"/>
        <charset val="204"/>
      </rPr>
      <t xml:space="preserve">   </t>
    </r>
  </si>
  <si>
    <t>Тел. 8(86137)32801</t>
  </si>
  <si>
    <t>УТВЕРЖДАЮ</t>
  </si>
  <si>
    <t>Руководитель</t>
  </si>
  <si>
    <t>ГБПОУ КК АМТТ</t>
  </si>
  <si>
    <t>(краткое наименование учреждения)</t>
  </si>
  <si>
    <t>МП</t>
  </si>
  <si>
    <t>А.Л. Пелих</t>
  </si>
  <si>
    <t>(ФИО)</t>
  </si>
  <si>
    <t>ПЛАН</t>
  </si>
  <si>
    <t>финансово - хозяйственной деятельности</t>
  </si>
  <si>
    <t>(полное наименование учреждения (подразделения))</t>
  </si>
  <si>
    <t>352900, Краснодарский край, г. Армавир, ул. Ленина д. 103</t>
  </si>
  <si>
    <t>(адрес фактического местонахождения учреждения (подразделения))</t>
  </si>
  <si>
    <t>2302002618/230201001</t>
  </si>
  <si>
    <t>(ИНН/КПП)</t>
  </si>
  <si>
    <t>министерство образования, науки и молодежной политики Краснодарского края</t>
  </si>
  <si>
    <t>(орган, осуществляющий функции и полномочия (подразделения))</t>
  </si>
  <si>
    <t>единица измерения: рубли</t>
  </si>
  <si>
    <t>Коды</t>
  </si>
  <si>
    <t>дата</t>
  </si>
  <si>
    <t>по ОКПО</t>
  </si>
  <si>
    <t>0036368852</t>
  </si>
  <si>
    <t>по ОКТМО</t>
  </si>
  <si>
    <t>единица измерения 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</si>
  <si>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</si>
  <si>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>на 2020 год и плановый период 2021 и 2022 годов</t>
  </si>
  <si>
    <t>государственное бюджетное профессиональное образовательное учреждение Краснодарского края «Армавирский механико-технологический техникум»</t>
  </si>
  <si>
    <t>из них: расходы на услуги связи</t>
  </si>
  <si>
    <t>расходы на транспортные услуги</t>
  </si>
  <si>
    <t>расходы на коммунальные услуги</t>
  </si>
  <si>
    <t>расходы на аренду имущества</t>
  </si>
  <si>
    <t>расходы на содержание имущества</t>
  </si>
  <si>
    <t>расходы на оплату прочих работ, услуг</t>
  </si>
  <si>
    <t>расходы на приобретение материальных запасов</t>
  </si>
  <si>
    <t>в том числе :                                                      целевые субсидии</t>
  </si>
  <si>
    <t>из них на:</t>
  </si>
  <si>
    <t>1410.1</t>
  </si>
  <si>
    <t>1420.1</t>
  </si>
  <si>
    <t>иные выплаты населению</t>
  </si>
  <si>
    <t>в том числе социальное обеспечение детей-сирот и детей, оставшихся без попечения родителей</t>
  </si>
  <si>
    <t>2240.1</t>
  </si>
  <si>
    <t>гранты, представляемые автономным учреждениям</t>
  </si>
  <si>
    <t>гранты, предоставляемые иным некоммерческим организациям (за исключением бюджетных и автономных учреждений)</t>
  </si>
  <si>
    <t>гранты, пердоставляемые другим организациям и физическим лицам</t>
  </si>
  <si>
    <t>из них на: выплату стипендии</t>
  </si>
  <si>
    <t>1410.2</t>
  </si>
  <si>
    <t>Обеспечение бесплатным питанием обучающихся в государственных образовательных организациях Краснодарского края за счет средств краевого бюджета, осваивающих программы подготовки квалифицированных рабочих и служащих</t>
  </si>
  <si>
    <t>1410.3</t>
  </si>
  <si>
    <t>Обеспечение проведения государственной итоговой аттестации в форме демонстрационного экзамена в организациях, осуществляющих образовательную деятельность по программам среднего профессионального образования</t>
  </si>
  <si>
    <t>в том числе: целевые субсидии</t>
  </si>
  <si>
    <t>1.3.1.</t>
  </si>
  <si>
    <t>в том числе: в соответствии с Федеральным законом № 44-ФЗ</t>
  </si>
  <si>
    <t>из них*:</t>
  </si>
  <si>
    <t>26310.1</t>
  </si>
  <si>
    <t>1.3.2.</t>
  </si>
  <si>
    <t>26421.1</t>
  </si>
  <si>
    <t>4.1.</t>
  </si>
  <si>
    <t>26421.2</t>
  </si>
  <si>
    <t>в соответствии с Федеральным законом      № 223-ФЗ</t>
  </si>
  <si>
    <t>в соответствии с Федеральным законом     № 44-ФЗ</t>
  </si>
  <si>
    <t>из них*: обеспечение бесплатным питанием обучающихся в государственных образовательных организациях Краснодарского края за счет средств краевого бюджета, осваивающих программы подготовки квалифицированных рабочих и служащих</t>
  </si>
  <si>
    <t>обеспечение проведения государственной итоговой аттестации в форме демонстрационного экзамена в организациях, осуществляющих образовательную деятельность по программам среднего профессионального образования</t>
  </si>
  <si>
    <t>26430.1</t>
  </si>
  <si>
    <t>26441.1</t>
  </si>
  <si>
    <t>в соответствии с Федеральным законом    № 44-ФЗ</t>
  </si>
  <si>
    <t>в соответствии с Федеральным законом     № 223-ФЗ</t>
  </si>
  <si>
    <t>021E61361002</t>
  </si>
  <si>
    <t>021051356002</t>
  </si>
  <si>
    <t>"12"         августа      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</si>
</sst>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u/>
      <sz val="10"/>
      <color theme="1"/>
      <name val="Times New Roman"/>
      <family val="1"/>
    </font>
    <font>
      <b/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9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8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5" fillId="0" borderId="1" xfId="0" applyFont="1" applyBorder="1"/>
    <xf numFmtId="0" fontId="8" fillId="0" borderId="0" xfId="0" applyFont="1"/>
    <xf numFmtId="0" fontId="8" fillId="0" borderId="1" xfId="0" applyFont="1" applyBorder="1"/>
    <xf numFmtId="0" fontId="8" fillId="0" borderId="0" xfId="0" applyFont="1" applyBorder="1"/>
    <xf numFmtId="0" fontId="11" fillId="0" borderId="0" xfId="0" applyFont="1" applyAlignment="1">
      <alignment vertical="top"/>
    </xf>
    <xf numFmtId="0" fontId="11" fillId="0" borderId="0" xfId="0" applyFont="1"/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2" fontId="11" fillId="0" borderId="0" xfId="0" applyNumberFormat="1" applyFont="1"/>
    <xf numFmtId="0" fontId="11" fillId="0" borderId="0" xfId="0" applyFont="1" applyAlignment="1">
      <alignment horizontal="right" vertical="top"/>
    </xf>
    <xf numFmtId="0" fontId="17" fillId="0" borderId="0" xfId="0" applyFont="1" applyAlignment="1">
      <alignment horizontal="center" vertical="top"/>
    </xf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vertical="top" wrapText="1"/>
    </xf>
    <xf numFmtId="14" fontId="11" fillId="0" borderId="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vertical="top"/>
    </xf>
    <xf numFmtId="0" fontId="17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Font="1"/>
    <xf numFmtId="0" fontId="20" fillId="0" borderId="0" xfId="0" applyFont="1"/>
    <xf numFmtId="0" fontId="0" fillId="0" borderId="0" xfId="0" applyFill="1"/>
    <xf numFmtId="0" fontId="1" fillId="0" borderId="3" xfId="0" applyFont="1" applyBorder="1" applyAlignment="1">
      <alignment horizontal="center" vertical="center" wrapText="1"/>
    </xf>
    <xf numFmtId="16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4" fontId="1" fillId="0" borderId="3" xfId="0" applyNumberFormat="1" applyFont="1" applyBorder="1" applyAlignment="1">
      <alignment horizontal="center" vertical="center" wrapText="1"/>
    </xf>
    <xf numFmtId="11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8" fillId="0" borderId="0" xfId="0" applyFont="1" applyAlignment="1">
      <alignment horizontal="right" vertical="top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2" fontId="1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7" fillId="2" borderId="0" xfId="1" applyFont="1" applyFill="1" applyAlignment="1">
      <alignment horizontal="left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workbookViewId="0">
      <selection activeCell="H26" sqref="H26"/>
    </sheetView>
  </sheetViews>
  <sheetFormatPr defaultColWidth="9.140625" defaultRowHeight="15" x14ac:dyDescent="0.25"/>
  <cols>
    <col min="1" max="1" width="30.7109375" style="11" customWidth="1"/>
    <col min="2" max="2" width="14.28515625" style="11" customWidth="1"/>
    <col min="3" max="3" width="20" style="11" customWidth="1"/>
    <col min="4" max="4" width="15" style="11" customWidth="1"/>
    <col min="5" max="5" width="7.85546875" style="11" customWidth="1"/>
    <col min="6" max="6" width="12.140625" style="11" customWidth="1"/>
    <col min="7" max="7" width="4.28515625" style="11" customWidth="1"/>
    <col min="8" max="8" width="17.140625" style="11" customWidth="1"/>
    <col min="9" max="9" width="9.28515625" style="11" customWidth="1"/>
    <col min="10" max="16384" width="9.140625" style="11"/>
  </cols>
  <sheetData>
    <row r="1" spans="1:13" x14ac:dyDescent="0.25">
      <c r="A1" s="10"/>
      <c r="B1" s="10"/>
      <c r="C1" s="10"/>
      <c r="F1" s="59" t="s">
        <v>158</v>
      </c>
      <c r="G1" s="59"/>
      <c r="H1" s="59"/>
      <c r="J1" s="10"/>
      <c r="K1" s="10"/>
    </row>
    <row r="2" spans="1:13" x14ac:dyDescent="0.25">
      <c r="A2" s="10"/>
      <c r="B2" s="10"/>
      <c r="C2" s="10"/>
      <c r="F2" s="12" t="s">
        <v>159</v>
      </c>
      <c r="G2" s="12"/>
      <c r="H2" s="12" t="s">
        <v>160</v>
      </c>
      <c r="I2" s="12"/>
      <c r="J2" s="12"/>
      <c r="K2" s="10"/>
    </row>
    <row r="3" spans="1:13" x14ac:dyDescent="0.25">
      <c r="A3" s="10"/>
      <c r="B3" s="10"/>
      <c r="C3" s="10"/>
      <c r="F3" s="10"/>
      <c r="G3" s="60" t="s">
        <v>161</v>
      </c>
      <c r="H3" s="60"/>
      <c r="I3" s="60"/>
      <c r="J3" s="13"/>
      <c r="K3" s="10"/>
    </row>
    <row r="4" spans="1:13" x14ac:dyDescent="0.25">
      <c r="A4" s="10"/>
      <c r="B4" s="10"/>
      <c r="C4" s="10"/>
      <c r="G4" s="11" t="s">
        <v>162</v>
      </c>
      <c r="H4" s="61" t="s">
        <v>163</v>
      </c>
      <c r="I4" s="61"/>
      <c r="K4" s="10"/>
    </row>
    <row r="5" spans="1:13" x14ac:dyDescent="0.25">
      <c r="A5" s="10"/>
      <c r="B5" s="10"/>
      <c r="C5" s="10"/>
      <c r="F5" s="14" t="s">
        <v>151</v>
      </c>
      <c r="G5" s="15"/>
      <c r="H5" s="60" t="s">
        <v>164</v>
      </c>
      <c r="I5" s="60"/>
      <c r="J5" s="13"/>
      <c r="K5" s="10"/>
    </row>
    <row r="6" spans="1:13" x14ac:dyDescent="0.25">
      <c r="A6" s="10"/>
      <c r="B6" s="10"/>
      <c r="C6" s="10"/>
      <c r="F6" s="62" t="s">
        <v>225</v>
      </c>
      <c r="G6" s="63"/>
      <c r="H6" s="63"/>
      <c r="I6" s="63"/>
      <c r="K6" s="10"/>
    </row>
    <row r="7" spans="1:13" ht="18.75" x14ac:dyDescent="0.25">
      <c r="A7" s="58" t="s">
        <v>165</v>
      </c>
      <c r="B7" s="58"/>
      <c r="C7" s="58"/>
      <c r="D7" s="58"/>
      <c r="E7" s="58"/>
      <c r="F7" s="58"/>
      <c r="G7" s="58"/>
      <c r="H7" s="58"/>
      <c r="I7" s="10"/>
      <c r="J7" s="10"/>
      <c r="K7" s="10"/>
    </row>
    <row r="8" spans="1:13" ht="18.75" x14ac:dyDescent="0.25">
      <c r="A8" s="58" t="s">
        <v>166</v>
      </c>
      <c r="B8" s="58"/>
      <c r="C8" s="58"/>
      <c r="D8" s="58"/>
      <c r="E8" s="58"/>
      <c r="F8" s="58"/>
      <c r="G8" s="58"/>
      <c r="H8" s="58"/>
      <c r="I8" s="10"/>
      <c r="J8" s="10"/>
      <c r="K8" s="10"/>
    </row>
    <row r="9" spans="1:13" ht="18.75" x14ac:dyDescent="0.25">
      <c r="A9" s="58" t="s">
        <v>182</v>
      </c>
      <c r="B9" s="58"/>
      <c r="C9" s="58"/>
      <c r="D9" s="58"/>
      <c r="E9" s="58"/>
      <c r="F9" s="58"/>
      <c r="G9" s="58"/>
      <c r="H9" s="58"/>
      <c r="I9" s="10"/>
      <c r="J9" s="10"/>
      <c r="K9" s="10"/>
      <c r="L9" s="10"/>
    </row>
    <row r="10" spans="1:13" ht="36.75" customHeight="1" x14ac:dyDescent="0.25">
      <c r="A10" s="65" t="s">
        <v>183</v>
      </c>
      <c r="B10" s="65"/>
      <c r="C10" s="65"/>
      <c r="D10" s="65"/>
      <c r="E10" s="65"/>
      <c r="F10" s="65"/>
      <c r="G10" s="65"/>
      <c r="H10" s="65"/>
      <c r="I10" s="10"/>
      <c r="J10" s="10"/>
      <c r="K10" s="10"/>
      <c r="L10" s="10"/>
    </row>
    <row r="11" spans="1:13" x14ac:dyDescent="0.25">
      <c r="A11" s="59" t="s">
        <v>167</v>
      </c>
      <c r="B11" s="59"/>
      <c r="C11" s="59"/>
      <c r="D11" s="59"/>
      <c r="E11" s="59"/>
      <c r="F11" s="59"/>
      <c r="G11" s="59"/>
      <c r="H11" s="59"/>
      <c r="I11" s="10"/>
      <c r="J11" s="10"/>
      <c r="K11" s="10"/>
      <c r="L11" s="10"/>
    </row>
    <row r="12" spans="1:13" x14ac:dyDescent="0.25">
      <c r="A12" s="16"/>
      <c r="B12" s="16"/>
      <c r="C12" s="16"/>
      <c r="D12" s="16"/>
      <c r="E12" s="16"/>
      <c r="F12" s="16"/>
      <c r="G12" s="16"/>
      <c r="H12" s="16"/>
      <c r="I12" s="10"/>
      <c r="J12" s="10"/>
      <c r="K12" s="10"/>
      <c r="L12" s="10"/>
    </row>
    <row r="13" spans="1:13" ht="18.75" x14ac:dyDescent="0.25">
      <c r="A13" s="66" t="s">
        <v>168</v>
      </c>
      <c r="B13" s="66"/>
      <c r="C13" s="66"/>
      <c r="D13" s="66"/>
      <c r="E13" s="66"/>
      <c r="F13" s="66"/>
      <c r="G13" s="66"/>
      <c r="H13" s="66"/>
      <c r="I13" s="10"/>
      <c r="J13" s="10"/>
      <c r="K13" s="10"/>
      <c r="L13" s="10"/>
      <c r="M13" s="17"/>
    </row>
    <row r="14" spans="1:13" x14ac:dyDescent="0.25">
      <c r="A14" s="59" t="s">
        <v>169</v>
      </c>
      <c r="B14" s="59"/>
      <c r="C14" s="59"/>
      <c r="D14" s="59"/>
      <c r="E14" s="59"/>
      <c r="F14" s="59"/>
      <c r="G14" s="59"/>
      <c r="H14" s="59"/>
      <c r="I14" s="10"/>
      <c r="J14" s="10"/>
      <c r="K14" s="10"/>
      <c r="L14" s="10"/>
    </row>
    <row r="15" spans="1:13" x14ac:dyDescent="0.25">
      <c r="A15" s="16"/>
      <c r="B15" s="16"/>
      <c r="C15" s="16"/>
      <c r="D15" s="16"/>
      <c r="E15" s="16"/>
      <c r="F15" s="16"/>
      <c r="G15" s="16"/>
      <c r="H15" s="16"/>
      <c r="I15" s="10"/>
      <c r="J15" s="10"/>
      <c r="K15" s="10"/>
      <c r="L15" s="10"/>
    </row>
    <row r="16" spans="1:13" ht="18.75" x14ac:dyDescent="0.25">
      <c r="A16" s="66" t="s">
        <v>170</v>
      </c>
      <c r="B16" s="66"/>
      <c r="C16" s="66"/>
      <c r="D16" s="66"/>
      <c r="E16" s="66"/>
      <c r="F16" s="66"/>
      <c r="G16" s="66"/>
      <c r="H16" s="66"/>
      <c r="I16" s="10"/>
      <c r="J16" s="10"/>
      <c r="K16" s="10"/>
      <c r="L16" s="10"/>
    </row>
    <row r="17" spans="1:12" x14ac:dyDescent="0.25">
      <c r="A17" s="59" t="s">
        <v>171</v>
      </c>
      <c r="B17" s="59"/>
      <c r="C17" s="59"/>
      <c r="D17" s="59"/>
      <c r="E17" s="59"/>
      <c r="F17" s="59"/>
      <c r="G17" s="59"/>
      <c r="H17" s="59"/>
      <c r="I17" s="10"/>
      <c r="J17" s="10"/>
      <c r="K17" s="10"/>
      <c r="L17" s="10"/>
    </row>
    <row r="18" spans="1:12" x14ac:dyDescent="0.25">
      <c r="A18" s="16"/>
      <c r="B18" s="16"/>
      <c r="C18" s="16"/>
      <c r="D18" s="16"/>
      <c r="E18" s="16"/>
      <c r="F18" s="16"/>
      <c r="G18" s="16"/>
      <c r="H18" s="16"/>
      <c r="I18" s="10"/>
      <c r="J18" s="10"/>
      <c r="K18" s="10"/>
      <c r="L18" s="10"/>
    </row>
    <row r="19" spans="1:12" ht="18.75" x14ac:dyDescent="0.25">
      <c r="A19" s="66" t="s">
        <v>172</v>
      </c>
      <c r="B19" s="66"/>
      <c r="C19" s="66"/>
      <c r="D19" s="66"/>
      <c r="E19" s="66"/>
      <c r="F19" s="66"/>
      <c r="G19" s="66"/>
      <c r="H19" s="66"/>
      <c r="I19" s="10"/>
      <c r="J19" s="10"/>
      <c r="K19" s="10"/>
      <c r="L19" s="10"/>
    </row>
    <row r="20" spans="1:12" x14ac:dyDescent="0.25">
      <c r="A20" s="59" t="s">
        <v>173</v>
      </c>
      <c r="B20" s="59"/>
      <c r="C20" s="59"/>
      <c r="D20" s="59"/>
      <c r="E20" s="59"/>
      <c r="F20" s="59"/>
      <c r="G20" s="59"/>
      <c r="H20" s="59"/>
      <c r="I20" s="10"/>
      <c r="J20" s="10"/>
      <c r="K20" s="10"/>
      <c r="L20" s="10"/>
    </row>
    <row r="21" spans="1:12" x14ac:dyDescent="0.25">
      <c r="A21" s="16"/>
      <c r="B21" s="16"/>
      <c r="C21" s="16"/>
      <c r="D21" s="16"/>
      <c r="E21" s="16"/>
      <c r="F21" s="16"/>
      <c r="G21" s="16"/>
      <c r="H21" s="16"/>
      <c r="I21" s="10"/>
      <c r="J21" s="10"/>
      <c r="K21" s="10"/>
      <c r="L21" s="10"/>
    </row>
    <row r="22" spans="1:12" x14ac:dyDescent="0.25">
      <c r="A22" s="67" t="s">
        <v>174</v>
      </c>
      <c r="B22" s="67"/>
      <c r="C22" s="67"/>
      <c r="D22" s="67"/>
      <c r="E22" s="67"/>
      <c r="F22" s="67"/>
      <c r="G22" s="67"/>
      <c r="H22" s="67"/>
      <c r="I22" s="10"/>
      <c r="J22" s="10"/>
      <c r="K22" s="10"/>
      <c r="L22" s="10"/>
    </row>
    <row r="23" spans="1:12" x14ac:dyDescent="0.25">
      <c r="A23" s="18"/>
      <c r="B23" s="18"/>
      <c r="C23" s="18"/>
      <c r="D23" s="18"/>
      <c r="E23" s="18"/>
      <c r="F23" s="18"/>
      <c r="G23" s="18"/>
      <c r="H23" s="18"/>
      <c r="I23" s="10"/>
      <c r="J23" s="10"/>
      <c r="K23" s="10"/>
      <c r="L23" s="10"/>
    </row>
    <row r="24" spans="1:12" x14ac:dyDescent="0.25">
      <c r="A24" s="10"/>
      <c r="B24" s="10"/>
      <c r="C24" s="10"/>
      <c r="D24" s="10"/>
      <c r="E24" s="10"/>
      <c r="F24" s="19"/>
      <c r="G24" s="19"/>
      <c r="H24" s="20" t="s">
        <v>175</v>
      </c>
      <c r="I24" s="10"/>
      <c r="J24" s="10"/>
      <c r="K24" s="10"/>
      <c r="L24" s="10"/>
    </row>
    <row r="25" spans="1:12" ht="15" customHeight="1" x14ac:dyDescent="0.25">
      <c r="A25" s="21"/>
      <c r="B25" s="64" t="s">
        <v>176</v>
      </c>
      <c r="C25" s="64"/>
      <c r="D25" s="64"/>
      <c r="E25" s="64"/>
      <c r="F25" s="64"/>
      <c r="G25" s="64"/>
      <c r="H25" s="22">
        <v>44055</v>
      </c>
      <c r="I25" s="10"/>
      <c r="J25" s="10"/>
      <c r="K25" s="10"/>
      <c r="L25" s="10"/>
    </row>
    <row r="26" spans="1:12" x14ac:dyDescent="0.25">
      <c r="A26" s="21"/>
      <c r="B26" s="68" t="s">
        <v>177</v>
      </c>
      <c r="C26" s="68"/>
      <c r="D26" s="68"/>
      <c r="E26" s="68"/>
      <c r="F26" s="68"/>
      <c r="G26" s="68"/>
      <c r="H26" s="23" t="s">
        <v>178</v>
      </c>
      <c r="I26" s="10"/>
      <c r="J26" s="10"/>
      <c r="K26" s="10"/>
      <c r="L26" s="10"/>
    </row>
    <row r="27" spans="1:12" x14ac:dyDescent="0.25">
      <c r="A27" s="21"/>
      <c r="B27" s="68" t="s">
        <v>179</v>
      </c>
      <c r="C27" s="68"/>
      <c r="D27" s="68"/>
      <c r="E27" s="68"/>
      <c r="F27" s="68"/>
      <c r="G27" s="68"/>
      <c r="H27" s="20"/>
      <c r="I27" s="10"/>
      <c r="J27" s="10"/>
      <c r="K27" s="10"/>
      <c r="L27" s="10"/>
    </row>
    <row r="28" spans="1:12" ht="15" customHeight="1" x14ac:dyDescent="0.25">
      <c r="A28" s="21"/>
      <c r="B28" s="68" t="s">
        <v>180</v>
      </c>
      <c r="C28" s="68"/>
      <c r="D28" s="68"/>
      <c r="E28" s="68"/>
      <c r="F28" s="68"/>
      <c r="G28" s="68"/>
      <c r="H28" s="24">
        <v>383</v>
      </c>
      <c r="I28" s="10"/>
      <c r="J28" s="10"/>
      <c r="K28" s="10"/>
      <c r="L28" s="10"/>
    </row>
    <row r="29" spans="1:12" x14ac:dyDescent="0.25">
      <c r="A29" s="21"/>
      <c r="B29" s="21"/>
      <c r="C29" s="21"/>
      <c r="D29" s="68" t="s">
        <v>181</v>
      </c>
      <c r="E29" s="68"/>
      <c r="F29" s="68"/>
      <c r="G29" s="69"/>
      <c r="H29" s="24"/>
      <c r="I29" s="10"/>
      <c r="J29" s="10"/>
      <c r="K29" s="10"/>
      <c r="L29" s="10"/>
    </row>
    <row r="30" spans="1:12" x14ac:dyDescent="0.25">
      <c r="A30" s="70"/>
      <c r="B30" s="70"/>
      <c r="C30" s="70"/>
      <c r="D30" s="70"/>
      <c r="E30" s="70"/>
      <c r="F30" s="25"/>
      <c r="G30" s="25"/>
      <c r="H30" s="10"/>
      <c r="I30" s="10"/>
      <c r="J30" s="10"/>
      <c r="K30" s="10"/>
      <c r="L30" s="10"/>
    </row>
    <row r="31" spans="1:12" ht="19.5" customHeight="1" x14ac:dyDescent="0.25">
      <c r="A31" s="21"/>
      <c r="B31" s="21"/>
      <c r="C31" s="21"/>
      <c r="D31" s="10"/>
      <c r="E31" s="10"/>
      <c r="F31" s="25"/>
      <c r="G31" s="25"/>
      <c r="H31" s="10"/>
      <c r="I31" s="10"/>
      <c r="J31" s="10"/>
      <c r="K31" s="10"/>
      <c r="L31" s="10"/>
    </row>
    <row r="32" spans="1:12" x14ac:dyDescent="0.25">
      <c r="A32" s="21"/>
      <c r="B32" s="21"/>
      <c r="C32" s="21"/>
      <c r="D32" s="10"/>
      <c r="E32" s="10"/>
      <c r="F32" s="10"/>
      <c r="G32" s="10"/>
      <c r="H32" s="10"/>
      <c r="I32" s="10"/>
      <c r="J32" s="10"/>
      <c r="K32" s="10"/>
      <c r="L32" s="10"/>
    </row>
    <row r="33" spans="1:12" x14ac:dyDescent="0.25">
      <c r="A33" s="21"/>
      <c r="B33" s="21"/>
      <c r="C33" s="21"/>
      <c r="D33" s="10"/>
      <c r="E33" s="10"/>
      <c r="F33" s="10"/>
      <c r="G33" s="10"/>
      <c r="H33" s="10"/>
      <c r="I33" s="10"/>
      <c r="J33" s="10"/>
      <c r="K33" s="10"/>
      <c r="L33" s="10"/>
    </row>
    <row r="34" spans="1:12" x14ac:dyDescent="0.25">
      <c r="A34" s="21"/>
      <c r="B34" s="21"/>
      <c r="C34" s="21"/>
      <c r="D34" s="10"/>
      <c r="E34" s="10"/>
      <c r="F34" s="10"/>
      <c r="G34" s="10"/>
      <c r="H34" s="10"/>
      <c r="I34" s="10"/>
      <c r="J34" s="10"/>
      <c r="K34" s="10"/>
      <c r="L34" s="10"/>
    </row>
    <row r="35" spans="1:12" x14ac:dyDescent="0.25">
      <c r="A35" s="21"/>
      <c r="B35" s="21"/>
      <c r="C35" s="21"/>
      <c r="D35" s="10"/>
      <c r="E35" s="10"/>
      <c r="F35" s="10"/>
      <c r="G35" s="10"/>
      <c r="H35" s="10"/>
      <c r="I35" s="10"/>
      <c r="J35" s="10"/>
      <c r="K35" s="10"/>
      <c r="L35" s="10"/>
    </row>
    <row r="36" spans="1:12" x14ac:dyDescent="0.25">
      <c r="A36" s="21"/>
      <c r="B36" s="21"/>
      <c r="C36" s="21"/>
      <c r="D36" s="10"/>
      <c r="E36" s="10"/>
      <c r="F36" s="10"/>
      <c r="G36" s="10"/>
      <c r="H36" s="10"/>
      <c r="I36" s="10"/>
      <c r="J36" s="10"/>
      <c r="K36" s="10"/>
      <c r="L36" s="10"/>
    </row>
    <row r="37" spans="1:12" x14ac:dyDescent="0.25">
      <c r="A37" s="21"/>
      <c r="B37" s="21"/>
      <c r="C37" s="21"/>
      <c r="D37" s="10"/>
      <c r="E37" s="10"/>
      <c r="F37" s="10"/>
      <c r="G37" s="10"/>
      <c r="H37" s="10"/>
      <c r="I37" s="10"/>
      <c r="J37" s="10"/>
      <c r="K37" s="10"/>
      <c r="L37" s="10"/>
    </row>
  </sheetData>
  <mergeCells count="23">
    <mergeCell ref="B26:G26"/>
    <mergeCell ref="B27:G27"/>
    <mergeCell ref="B28:G28"/>
    <mergeCell ref="D29:G29"/>
    <mergeCell ref="A30:E30"/>
    <mergeCell ref="B25:G25"/>
    <mergeCell ref="A8:H8"/>
    <mergeCell ref="A9:H9"/>
    <mergeCell ref="A10:H10"/>
    <mergeCell ref="A11:H11"/>
    <mergeCell ref="A13:H13"/>
    <mergeCell ref="A14:H14"/>
    <mergeCell ref="A16:H16"/>
    <mergeCell ref="A17:H17"/>
    <mergeCell ref="A19:H19"/>
    <mergeCell ref="A20:H20"/>
    <mergeCell ref="A22:H22"/>
    <mergeCell ref="A7:H7"/>
    <mergeCell ref="F1:H1"/>
    <mergeCell ref="G3:I3"/>
    <mergeCell ref="H4:I4"/>
    <mergeCell ref="H5:I5"/>
    <mergeCell ref="F6:I6"/>
  </mergeCells>
  <pageMargins left="0.6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12"/>
  <sheetViews>
    <sheetView tabSelected="1" topLeftCell="A37" workbookViewId="0">
      <selection activeCell="A47" sqref="A47"/>
    </sheetView>
  </sheetViews>
  <sheetFormatPr defaultRowHeight="15" x14ac:dyDescent="0.25"/>
  <cols>
    <col min="1" max="1" width="43.5703125" style="29" customWidth="1"/>
    <col min="2" max="3" width="9.140625" style="29"/>
    <col min="4" max="4" width="10" style="29" customWidth="1"/>
    <col min="5" max="5" width="17.28515625" style="29" customWidth="1"/>
    <col min="6" max="7" width="15.42578125" style="29" customWidth="1"/>
    <col min="8" max="8" width="17" style="29" customWidth="1"/>
    <col min="9" max="16384" width="9.140625" style="29"/>
  </cols>
  <sheetData>
    <row r="1" spans="1:8" ht="18.75" x14ac:dyDescent="0.3">
      <c r="A1" s="73" t="s">
        <v>127</v>
      </c>
      <c r="B1" s="73"/>
      <c r="C1" s="73"/>
      <c r="D1" s="73"/>
      <c r="E1" s="73"/>
      <c r="F1" s="73"/>
      <c r="G1" s="73"/>
      <c r="H1" s="73"/>
    </row>
    <row r="3" spans="1:8" ht="31.5" customHeight="1" x14ac:dyDescent="0.25">
      <c r="A3" s="71" t="s">
        <v>0</v>
      </c>
      <c r="B3" s="71" t="s">
        <v>1</v>
      </c>
      <c r="C3" s="71" t="s">
        <v>2</v>
      </c>
      <c r="D3" s="71" t="s">
        <v>128</v>
      </c>
      <c r="E3" s="71" t="s">
        <v>3</v>
      </c>
      <c r="F3" s="71"/>
      <c r="G3" s="71"/>
      <c r="H3" s="71"/>
    </row>
    <row r="4" spans="1:8" x14ac:dyDescent="0.25">
      <c r="A4" s="71"/>
      <c r="B4" s="71"/>
      <c r="C4" s="71"/>
      <c r="D4" s="71"/>
      <c r="E4" s="71"/>
      <c r="F4" s="71"/>
      <c r="G4" s="71"/>
      <c r="H4" s="71"/>
    </row>
    <row r="5" spans="1:8" ht="63" customHeight="1" x14ac:dyDescent="0.25">
      <c r="A5" s="71"/>
      <c r="B5" s="71"/>
      <c r="C5" s="71"/>
      <c r="D5" s="71"/>
      <c r="E5" s="71" t="s">
        <v>138</v>
      </c>
      <c r="F5" s="71" t="s">
        <v>143</v>
      </c>
      <c r="G5" s="71" t="s">
        <v>144</v>
      </c>
      <c r="H5" s="71" t="s">
        <v>120</v>
      </c>
    </row>
    <row r="6" spans="1:8" ht="15" customHeight="1" x14ac:dyDescent="0.25">
      <c r="A6" s="71"/>
      <c r="B6" s="71"/>
      <c r="C6" s="71"/>
      <c r="D6" s="71"/>
      <c r="E6" s="71"/>
      <c r="F6" s="71"/>
      <c r="G6" s="71"/>
      <c r="H6" s="71"/>
    </row>
    <row r="7" spans="1:8" ht="47.25" customHeight="1" x14ac:dyDescent="0.25">
      <c r="A7" s="71"/>
      <c r="B7" s="71"/>
      <c r="C7" s="71"/>
      <c r="D7" s="71"/>
      <c r="E7" s="71"/>
      <c r="F7" s="71"/>
      <c r="G7" s="71"/>
      <c r="H7" s="71"/>
    </row>
    <row r="8" spans="1:8" ht="15.75" customHeight="1" x14ac:dyDescent="0.25">
      <c r="A8" s="71"/>
      <c r="B8" s="71"/>
      <c r="C8" s="71"/>
      <c r="D8" s="71"/>
      <c r="E8" s="71"/>
      <c r="F8" s="71"/>
      <c r="G8" s="71"/>
      <c r="H8" s="71"/>
    </row>
    <row r="9" spans="1:8" ht="15.75" x14ac:dyDescent="0.25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5</v>
      </c>
      <c r="G9" s="55">
        <v>5</v>
      </c>
      <c r="H9" s="55">
        <v>8</v>
      </c>
    </row>
    <row r="10" spans="1:8" ht="32.25" customHeight="1" x14ac:dyDescent="0.25">
      <c r="A10" s="47" t="s">
        <v>4</v>
      </c>
      <c r="B10" s="55">
        <v>1</v>
      </c>
      <c r="C10" s="55" t="s">
        <v>5</v>
      </c>
      <c r="D10" s="55" t="s">
        <v>5</v>
      </c>
      <c r="E10" s="56">
        <f>E12</f>
        <v>1543654.35</v>
      </c>
      <c r="F10" s="56">
        <f>F12</f>
        <v>1500000</v>
      </c>
      <c r="G10" s="56">
        <f>G12</f>
        <v>1800000</v>
      </c>
      <c r="H10" s="55"/>
    </row>
    <row r="11" spans="1:8" ht="15.75" x14ac:dyDescent="0.25">
      <c r="A11" s="44" t="s">
        <v>6</v>
      </c>
      <c r="B11" s="55"/>
      <c r="C11" s="55"/>
      <c r="D11" s="55"/>
      <c r="E11" s="55"/>
      <c r="F11" s="55"/>
      <c r="G11" s="55"/>
      <c r="H11" s="55"/>
    </row>
    <row r="12" spans="1:8" ht="15.75" x14ac:dyDescent="0.25">
      <c r="A12" s="44" t="s">
        <v>10</v>
      </c>
      <c r="B12" s="55"/>
      <c r="C12" s="55"/>
      <c r="D12" s="55"/>
      <c r="E12" s="56">
        <v>1543654.35</v>
      </c>
      <c r="F12" s="56">
        <v>1500000</v>
      </c>
      <c r="G12" s="56">
        <v>1800000</v>
      </c>
      <c r="H12" s="55"/>
    </row>
    <row r="13" spans="1:8" ht="32.25" customHeight="1" x14ac:dyDescent="0.25">
      <c r="A13" s="47" t="s">
        <v>8</v>
      </c>
      <c r="B13" s="55">
        <v>2</v>
      </c>
      <c r="C13" s="55" t="s">
        <v>5</v>
      </c>
      <c r="D13" s="55" t="s">
        <v>5</v>
      </c>
      <c r="E13" s="55"/>
      <c r="F13" s="55"/>
      <c r="G13" s="55"/>
      <c r="H13" s="55"/>
    </row>
    <row r="14" spans="1:8" ht="15.75" x14ac:dyDescent="0.25">
      <c r="A14" s="44" t="s">
        <v>6</v>
      </c>
      <c r="B14" s="55"/>
      <c r="C14" s="55"/>
      <c r="D14" s="55"/>
      <c r="E14" s="55"/>
      <c r="F14" s="55"/>
      <c r="G14" s="55"/>
      <c r="H14" s="55"/>
    </row>
    <row r="15" spans="1:8" ht="15.75" x14ac:dyDescent="0.25">
      <c r="A15" s="44" t="s">
        <v>7</v>
      </c>
      <c r="B15" s="55"/>
      <c r="C15" s="55"/>
      <c r="D15" s="55"/>
      <c r="E15" s="55"/>
      <c r="F15" s="55"/>
      <c r="G15" s="55"/>
      <c r="H15" s="55"/>
    </row>
    <row r="16" spans="1:8" ht="15.75" x14ac:dyDescent="0.25">
      <c r="A16" s="47" t="s">
        <v>9</v>
      </c>
      <c r="B16" s="55">
        <v>1000</v>
      </c>
      <c r="C16" s="55"/>
      <c r="D16" s="55" t="s">
        <v>22</v>
      </c>
      <c r="E16" s="57">
        <f>E18+E21+E28+E45</f>
        <v>107198565.93000001</v>
      </c>
      <c r="F16" s="57">
        <f t="shared" ref="F16:G16" si="0">F18+F21+F28+F45</f>
        <v>110571312.92</v>
      </c>
      <c r="G16" s="57">
        <f t="shared" si="0"/>
        <v>113384912.92</v>
      </c>
      <c r="H16" s="55"/>
    </row>
    <row r="17" spans="1:8" ht="18.75" customHeight="1" x14ac:dyDescent="0.25">
      <c r="A17" s="44" t="s">
        <v>6</v>
      </c>
      <c r="B17" s="55">
        <v>1100</v>
      </c>
      <c r="C17" s="55">
        <v>120</v>
      </c>
      <c r="D17" s="55"/>
      <c r="E17" s="55"/>
      <c r="F17" s="55"/>
      <c r="G17" s="55"/>
      <c r="H17" s="55"/>
    </row>
    <row r="18" spans="1:8" ht="27.75" customHeight="1" x14ac:dyDescent="0.25">
      <c r="A18" s="47" t="s">
        <v>10</v>
      </c>
      <c r="B18" s="55">
        <v>1100</v>
      </c>
      <c r="C18" s="55">
        <v>120</v>
      </c>
      <c r="D18" s="55">
        <v>121</v>
      </c>
      <c r="E18" s="57">
        <f>E20</f>
        <v>623512.92000000004</v>
      </c>
      <c r="F18" s="57">
        <f>F20</f>
        <v>623512.92000000004</v>
      </c>
      <c r="G18" s="57">
        <f>G20</f>
        <v>623512.92000000004</v>
      </c>
      <c r="H18" s="55"/>
    </row>
    <row r="19" spans="1:8" ht="15.75" x14ac:dyDescent="0.25">
      <c r="A19" s="44" t="s">
        <v>6</v>
      </c>
      <c r="B19" s="55">
        <v>1110</v>
      </c>
      <c r="C19" s="55">
        <v>120</v>
      </c>
      <c r="D19" s="55"/>
      <c r="E19" s="55"/>
      <c r="F19" s="55"/>
      <c r="G19" s="55"/>
      <c r="H19" s="55"/>
    </row>
    <row r="20" spans="1:8" ht="15.75" x14ac:dyDescent="0.25">
      <c r="A20" s="44" t="s">
        <v>68</v>
      </c>
      <c r="B20" s="55"/>
      <c r="C20" s="55"/>
      <c r="D20" s="55">
        <v>121</v>
      </c>
      <c r="E20" s="56">
        <v>623512.92000000004</v>
      </c>
      <c r="F20" s="56">
        <v>623512.92000000004</v>
      </c>
      <c r="G20" s="56">
        <v>623512.92000000004</v>
      </c>
      <c r="H20" s="55"/>
    </row>
    <row r="21" spans="1:8" ht="39.75" customHeight="1" x14ac:dyDescent="0.25">
      <c r="A21" s="47" t="s">
        <v>11</v>
      </c>
      <c r="B21" s="55">
        <v>1200</v>
      </c>
      <c r="C21" s="55">
        <v>130</v>
      </c>
      <c r="D21" s="55" t="s">
        <v>22</v>
      </c>
      <c r="E21" s="57">
        <f>E23+E24+E43</f>
        <v>88165000</v>
      </c>
      <c r="F21" s="57">
        <f t="shared" ref="F21:G21" si="1">F23+F24+F43</f>
        <v>91323600</v>
      </c>
      <c r="G21" s="57">
        <f t="shared" si="1"/>
        <v>94137200</v>
      </c>
      <c r="H21" s="55"/>
    </row>
    <row r="22" spans="1:8" ht="15.75" x14ac:dyDescent="0.25">
      <c r="A22" s="44" t="s">
        <v>6</v>
      </c>
      <c r="B22" s="55">
        <v>1210</v>
      </c>
      <c r="C22" s="55">
        <v>130</v>
      </c>
      <c r="D22" s="55"/>
      <c r="E22" s="55"/>
      <c r="F22" s="55"/>
      <c r="G22" s="55"/>
      <c r="H22" s="55"/>
    </row>
    <row r="23" spans="1:8" ht="47.25" x14ac:dyDescent="0.25">
      <c r="A23" s="49" t="s">
        <v>139</v>
      </c>
      <c r="B23" s="55">
        <v>1210</v>
      </c>
      <c r="C23" s="55">
        <v>130</v>
      </c>
      <c r="D23" s="55">
        <v>130</v>
      </c>
      <c r="E23" s="56">
        <v>5000000</v>
      </c>
      <c r="F23" s="56">
        <v>5500000</v>
      </c>
      <c r="G23" s="56">
        <v>5821000</v>
      </c>
      <c r="H23" s="55"/>
    </row>
    <row r="24" spans="1:8" ht="42" customHeight="1" x14ac:dyDescent="0.25">
      <c r="A24" s="49" t="s">
        <v>12</v>
      </c>
      <c r="B24" s="55">
        <v>1210</v>
      </c>
      <c r="C24" s="55">
        <v>130</v>
      </c>
      <c r="D24" s="55">
        <v>131</v>
      </c>
      <c r="E24" s="56">
        <v>79765000</v>
      </c>
      <c r="F24" s="56">
        <v>82403600</v>
      </c>
      <c r="G24" s="56">
        <v>84876200</v>
      </c>
      <c r="H24" s="55"/>
    </row>
    <row r="25" spans="1:8" ht="39.75" customHeight="1" x14ac:dyDescent="0.25">
      <c r="A25" s="47" t="s">
        <v>13</v>
      </c>
      <c r="B25" s="55">
        <v>1300</v>
      </c>
      <c r="C25" s="55">
        <v>140</v>
      </c>
      <c r="D25" s="55"/>
      <c r="E25" s="55"/>
      <c r="F25" s="55"/>
      <c r="G25" s="55"/>
      <c r="H25" s="55"/>
    </row>
    <row r="26" spans="1:8" ht="15.75" x14ac:dyDescent="0.25">
      <c r="A26" s="44" t="s">
        <v>6</v>
      </c>
      <c r="B26" s="55">
        <v>1310</v>
      </c>
      <c r="C26" s="55">
        <v>140</v>
      </c>
      <c r="D26" s="55"/>
      <c r="E26" s="55"/>
      <c r="F26" s="55"/>
      <c r="G26" s="55"/>
      <c r="H26" s="55"/>
    </row>
    <row r="27" spans="1:8" ht="15.75" x14ac:dyDescent="0.25">
      <c r="A27" s="44" t="s">
        <v>7</v>
      </c>
      <c r="B27" s="55"/>
      <c r="C27" s="55"/>
      <c r="D27" s="55"/>
      <c r="E27" s="55"/>
      <c r="F27" s="55"/>
      <c r="G27" s="55"/>
      <c r="H27" s="55"/>
    </row>
    <row r="28" spans="1:8" ht="33" customHeight="1" x14ac:dyDescent="0.25">
      <c r="A28" s="47" t="s">
        <v>14</v>
      </c>
      <c r="B28" s="55">
        <v>1400</v>
      </c>
      <c r="C28" s="55">
        <v>150</v>
      </c>
      <c r="D28" s="55">
        <v>150</v>
      </c>
      <c r="E28" s="57">
        <f>E29+E31</f>
        <v>18401910.789999999</v>
      </c>
      <c r="F28" s="57">
        <f>F29+F31</f>
        <v>18624200</v>
      </c>
      <c r="G28" s="57">
        <f t="shared" ref="G28" si="2">G29+G31</f>
        <v>18624200</v>
      </c>
      <c r="H28" s="55"/>
    </row>
    <row r="29" spans="1:8" ht="21.75" customHeight="1" x14ac:dyDescent="0.25">
      <c r="A29" s="44" t="s">
        <v>6</v>
      </c>
      <c r="B29" s="55">
        <v>1400</v>
      </c>
      <c r="C29" s="55">
        <v>150</v>
      </c>
      <c r="D29" s="55"/>
      <c r="E29" s="56">
        <f>E30</f>
        <v>3350000</v>
      </c>
      <c r="F29" s="56">
        <f>F30</f>
        <v>3350000</v>
      </c>
      <c r="G29" s="56">
        <f>G30</f>
        <v>3350000</v>
      </c>
      <c r="H29" s="55"/>
    </row>
    <row r="30" spans="1:8" ht="28.5" customHeight="1" x14ac:dyDescent="0.25">
      <c r="A30" s="44" t="s">
        <v>140</v>
      </c>
      <c r="B30" s="55">
        <v>1400</v>
      </c>
      <c r="C30" s="55">
        <v>150</v>
      </c>
      <c r="D30" s="55">
        <v>155</v>
      </c>
      <c r="E30" s="56">
        <v>3350000</v>
      </c>
      <c r="F30" s="56">
        <v>3350000</v>
      </c>
      <c r="G30" s="56">
        <v>3350000</v>
      </c>
      <c r="H30" s="55"/>
    </row>
    <row r="31" spans="1:8" ht="30" customHeight="1" x14ac:dyDescent="0.25">
      <c r="A31" s="44" t="s">
        <v>191</v>
      </c>
      <c r="B31" s="55">
        <v>1410</v>
      </c>
      <c r="C31" s="55">
        <v>150</v>
      </c>
      <c r="D31" s="55"/>
      <c r="E31" s="56">
        <f>SUM(E32:E35)</f>
        <v>15051910.789999999</v>
      </c>
      <c r="F31" s="56">
        <f>SUM(F32:F35)</f>
        <v>15274200</v>
      </c>
      <c r="G31" s="56">
        <f t="shared" ref="G31" si="3">SUM(G32:G35)</f>
        <v>15274200</v>
      </c>
      <c r="H31" s="55"/>
    </row>
    <row r="32" spans="1:8" ht="21.75" customHeight="1" x14ac:dyDescent="0.25">
      <c r="A32" s="44" t="s">
        <v>201</v>
      </c>
      <c r="B32" s="55" t="s">
        <v>193</v>
      </c>
      <c r="C32" s="55">
        <v>150</v>
      </c>
      <c r="D32" s="55">
        <v>152</v>
      </c>
      <c r="E32" s="56">
        <f>14567200+64000</f>
        <v>14631200</v>
      </c>
      <c r="F32" s="56">
        <v>14921400</v>
      </c>
      <c r="G32" s="56">
        <v>14921400</v>
      </c>
      <c r="H32" s="55"/>
    </row>
    <row r="33" spans="1:8" ht="90" customHeight="1" x14ac:dyDescent="0.25">
      <c r="A33" s="44" t="s">
        <v>203</v>
      </c>
      <c r="B33" s="55" t="s">
        <v>202</v>
      </c>
      <c r="C33" s="55">
        <v>150</v>
      </c>
      <c r="D33" s="55">
        <v>152</v>
      </c>
      <c r="E33" s="56">
        <v>310500</v>
      </c>
      <c r="F33" s="56">
        <v>352800</v>
      </c>
      <c r="G33" s="56">
        <v>352800</v>
      </c>
      <c r="H33" s="55"/>
    </row>
    <row r="34" spans="1:8" ht="107.25" customHeight="1" x14ac:dyDescent="0.25">
      <c r="A34" s="44" t="s">
        <v>205</v>
      </c>
      <c r="B34" s="55" t="s">
        <v>204</v>
      </c>
      <c r="C34" s="55">
        <v>150</v>
      </c>
      <c r="D34" s="55">
        <v>152</v>
      </c>
      <c r="E34" s="56">
        <v>110210.79</v>
      </c>
      <c r="F34" s="56">
        <v>0</v>
      </c>
      <c r="G34" s="56">
        <v>0</v>
      </c>
      <c r="H34" s="55"/>
    </row>
    <row r="35" spans="1:8" ht="21.75" customHeight="1" x14ac:dyDescent="0.25">
      <c r="A35" s="44"/>
      <c r="B35" s="55" t="s">
        <v>7</v>
      </c>
      <c r="C35" s="55">
        <v>150</v>
      </c>
      <c r="D35" s="55"/>
      <c r="E35" s="55"/>
      <c r="F35" s="55"/>
      <c r="G35" s="55"/>
      <c r="H35" s="55"/>
    </row>
    <row r="36" spans="1:8" ht="30.75" customHeight="1" x14ac:dyDescent="0.25">
      <c r="A36" s="44" t="s">
        <v>17</v>
      </c>
      <c r="B36" s="55">
        <v>1420</v>
      </c>
      <c r="C36" s="55">
        <v>150</v>
      </c>
      <c r="D36" s="55"/>
      <c r="E36" s="55"/>
      <c r="F36" s="55"/>
      <c r="G36" s="55"/>
      <c r="H36" s="55"/>
    </row>
    <row r="37" spans="1:8" ht="23.25" customHeight="1" x14ac:dyDescent="0.25">
      <c r="A37" s="44" t="s">
        <v>192</v>
      </c>
      <c r="B37" s="55" t="s">
        <v>194</v>
      </c>
      <c r="C37" s="55">
        <v>150</v>
      </c>
      <c r="D37" s="55"/>
      <c r="E37" s="55"/>
      <c r="F37" s="55"/>
      <c r="G37" s="55"/>
      <c r="H37" s="55"/>
    </row>
    <row r="38" spans="1:8" ht="20.25" customHeight="1" x14ac:dyDescent="0.25">
      <c r="A38" s="44"/>
      <c r="B38" s="55" t="s">
        <v>7</v>
      </c>
      <c r="C38" s="55">
        <v>150</v>
      </c>
      <c r="D38" s="55"/>
      <c r="E38" s="55"/>
      <c r="F38" s="55"/>
      <c r="G38" s="55"/>
      <c r="H38" s="55"/>
    </row>
    <row r="39" spans="1:8" ht="21.75" customHeight="1" x14ac:dyDescent="0.25">
      <c r="A39" s="47" t="s">
        <v>15</v>
      </c>
      <c r="B39" s="55">
        <v>1500</v>
      </c>
      <c r="C39" s="55">
        <v>180</v>
      </c>
      <c r="D39" s="55"/>
      <c r="E39" s="57">
        <f>E40</f>
        <v>0</v>
      </c>
      <c r="F39" s="57">
        <f t="shared" ref="F39:G39" si="4">F40</f>
        <v>0</v>
      </c>
      <c r="G39" s="57">
        <f t="shared" si="4"/>
        <v>0</v>
      </c>
      <c r="H39" s="55"/>
    </row>
    <row r="40" spans="1:8" ht="25.5" customHeight="1" x14ac:dyDescent="0.25">
      <c r="A40" s="44" t="s">
        <v>6</v>
      </c>
      <c r="B40" s="55">
        <v>1510</v>
      </c>
      <c r="C40" s="55">
        <v>180</v>
      </c>
      <c r="D40" s="55"/>
      <c r="E40" s="56">
        <v>0</v>
      </c>
      <c r="F40" s="56">
        <v>0</v>
      </c>
      <c r="G40" s="56">
        <v>0</v>
      </c>
      <c r="H40" s="55"/>
    </row>
    <row r="41" spans="1:8" ht="20.25" customHeight="1" x14ac:dyDescent="0.25">
      <c r="A41" s="44" t="s">
        <v>7</v>
      </c>
      <c r="B41" s="55"/>
      <c r="C41" s="55"/>
      <c r="D41" s="55"/>
      <c r="E41" s="56"/>
      <c r="F41" s="56"/>
      <c r="G41" s="56"/>
      <c r="H41" s="55"/>
    </row>
    <row r="42" spans="1:8" ht="25.5" customHeight="1" x14ac:dyDescent="0.25">
      <c r="A42" s="47" t="s">
        <v>18</v>
      </c>
      <c r="B42" s="55">
        <v>1900</v>
      </c>
      <c r="C42" s="55">
        <v>440</v>
      </c>
      <c r="D42" s="55">
        <v>446</v>
      </c>
      <c r="E42" s="57">
        <f>E44</f>
        <v>0</v>
      </c>
      <c r="F42" s="57">
        <f>F44</f>
        <v>0</v>
      </c>
      <c r="G42" s="57">
        <f>G44</f>
        <v>0</v>
      </c>
      <c r="H42" s="55"/>
    </row>
    <row r="43" spans="1:8" ht="15.75" x14ac:dyDescent="0.25">
      <c r="A43" s="44" t="s">
        <v>6</v>
      </c>
      <c r="B43" s="55">
        <v>1900</v>
      </c>
      <c r="C43" s="55">
        <v>440</v>
      </c>
      <c r="D43" s="55">
        <v>130</v>
      </c>
      <c r="E43" s="56">
        <v>3400000</v>
      </c>
      <c r="F43" s="56">
        <v>3420000</v>
      </c>
      <c r="G43" s="56">
        <v>3440000</v>
      </c>
      <c r="H43" s="55"/>
    </row>
    <row r="44" spans="1:8" ht="31.5" x14ac:dyDescent="0.25">
      <c r="A44" s="44" t="s">
        <v>141</v>
      </c>
      <c r="B44" s="55">
        <v>1900</v>
      </c>
      <c r="C44" s="55">
        <v>440</v>
      </c>
      <c r="D44" s="55">
        <v>446</v>
      </c>
      <c r="E44" s="56">
        <v>0</v>
      </c>
      <c r="F44" s="56">
        <v>0</v>
      </c>
      <c r="G44" s="56">
        <v>0</v>
      </c>
      <c r="H44" s="55"/>
    </row>
    <row r="45" spans="1:8" ht="21.75" customHeight="1" x14ac:dyDescent="0.25">
      <c r="A45" s="44" t="s">
        <v>19</v>
      </c>
      <c r="B45" s="55">
        <v>1980</v>
      </c>
      <c r="C45" s="55" t="s">
        <v>5</v>
      </c>
      <c r="D45" s="55"/>
      <c r="E45" s="56">
        <f>E46</f>
        <v>8142.22</v>
      </c>
      <c r="F45" s="56">
        <f>F46</f>
        <v>0</v>
      </c>
      <c r="G45" s="56">
        <f>G46</f>
        <v>0</v>
      </c>
      <c r="H45" s="55"/>
    </row>
    <row r="46" spans="1:8" ht="15.75" x14ac:dyDescent="0.25">
      <c r="A46" s="44" t="s">
        <v>16</v>
      </c>
      <c r="B46" s="71">
        <v>1981</v>
      </c>
      <c r="C46" s="71">
        <v>510</v>
      </c>
      <c r="D46" s="71">
        <v>510</v>
      </c>
      <c r="E46" s="72">
        <v>8142.22</v>
      </c>
      <c r="F46" s="72">
        <v>0</v>
      </c>
      <c r="G46" s="72">
        <v>0</v>
      </c>
      <c r="H46" s="71" t="s">
        <v>5</v>
      </c>
    </row>
    <row r="47" spans="1:8" ht="48.75" customHeight="1" x14ac:dyDescent="0.25">
      <c r="A47" s="44" t="s">
        <v>20</v>
      </c>
      <c r="B47" s="71"/>
      <c r="C47" s="71"/>
      <c r="D47" s="71"/>
      <c r="E47" s="72"/>
      <c r="F47" s="72"/>
      <c r="G47" s="72"/>
      <c r="H47" s="71"/>
    </row>
    <row r="48" spans="1:8" ht="15.75" customHeight="1" x14ac:dyDescent="0.25">
      <c r="A48" s="44" t="s">
        <v>7</v>
      </c>
      <c r="B48" s="55"/>
      <c r="C48" s="55"/>
      <c r="D48" s="55"/>
      <c r="E48" s="55"/>
      <c r="F48" s="55"/>
      <c r="G48" s="55"/>
      <c r="H48" s="55"/>
    </row>
    <row r="49" spans="1:8" ht="15.75" x14ac:dyDescent="0.25">
      <c r="A49" s="47" t="s">
        <v>21</v>
      </c>
      <c r="B49" s="55">
        <v>2000</v>
      </c>
      <c r="C49" s="55" t="s">
        <v>22</v>
      </c>
      <c r="D49" s="55"/>
      <c r="E49" s="57">
        <f>E51+E69+E78+E98</f>
        <v>108407220.28000003</v>
      </c>
      <c r="F49" s="57">
        <f>F51+F69+F78+F98</f>
        <v>111719562.92000002</v>
      </c>
      <c r="G49" s="57">
        <f>G51+G69+G78+G98</f>
        <v>114814912.92000002</v>
      </c>
      <c r="H49" s="55"/>
    </row>
    <row r="50" spans="1:8" ht="21" customHeight="1" x14ac:dyDescent="0.25">
      <c r="A50" s="44" t="s">
        <v>6</v>
      </c>
      <c r="B50" s="55">
        <v>2100</v>
      </c>
      <c r="C50" s="55" t="s">
        <v>5</v>
      </c>
      <c r="D50" s="55"/>
      <c r="E50" s="55"/>
      <c r="F50" s="55"/>
      <c r="G50" s="55"/>
      <c r="H50" s="55" t="s">
        <v>22</v>
      </c>
    </row>
    <row r="51" spans="1:8" ht="22.5" customHeight="1" x14ac:dyDescent="0.25">
      <c r="A51" s="47" t="s">
        <v>23</v>
      </c>
      <c r="B51" s="55"/>
      <c r="C51" s="55"/>
      <c r="D51" s="55"/>
      <c r="E51" s="57">
        <f>E52+E62+E63</f>
        <v>65861806.090000011</v>
      </c>
      <c r="F51" s="57">
        <f>F52+F62+F63</f>
        <v>65846199.030000009</v>
      </c>
      <c r="G51" s="57">
        <f>G52+G62+G63</f>
        <v>65846199.030000009</v>
      </c>
      <c r="H51" s="55"/>
    </row>
    <row r="52" spans="1:8" ht="15.75" x14ac:dyDescent="0.25">
      <c r="A52" s="44" t="s">
        <v>16</v>
      </c>
      <c r="B52" s="71">
        <v>2101</v>
      </c>
      <c r="C52" s="71" t="s">
        <v>25</v>
      </c>
      <c r="D52" s="71">
        <v>210</v>
      </c>
      <c r="E52" s="75">
        <f>E54+E64</f>
        <v>65670808.820000008</v>
      </c>
      <c r="F52" s="75">
        <f>F54+F64</f>
        <v>65655201.760000005</v>
      </c>
      <c r="G52" s="75">
        <f>G54+G64</f>
        <v>65655201.760000005</v>
      </c>
      <c r="H52" s="71"/>
    </row>
    <row r="53" spans="1:8" ht="62.25" customHeight="1" x14ac:dyDescent="0.25">
      <c r="A53" s="47" t="s">
        <v>24</v>
      </c>
      <c r="B53" s="71"/>
      <c r="C53" s="71"/>
      <c r="D53" s="71"/>
      <c r="E53" s="75"/>
      <c r="F53" s="75"/>
      <c r="G53" s="75"/>
      <c r="H53" s="71"/>
    </row>
    <row r="54" spans="1:8" ht="33" customHeight="1" x14ac:dyDescent="0.25">
      <c r="A54" s="44" t="s">
        <v>26</v>
      </c>
      <c r="B54" s="55">
        <v>2110</v>
      </c>
      <c r="C54" s="55">
        <v>111</v>
      </c>
      <c r="D54" s="55">
        <v>211</v>
      </c>
      <c r="E54" s="57">
        <f>E57+E59+E60+E61+E55</f>
        <v>50438409.230000004</v>
      </c>
      <c r="F54" s="57">
        <f>F57+F59+F60+F61+F55</f>
        <v>50426422.230000004</v>
      </c>
      <c r="G54" s="57">
        <f>G57+G59+G60+G61+G55</f>
        <v>50426422.230000004</v>
      </c>
      <c r="H54" s="55" t="s">
        <v>22</v>
      </c>
    </row>
    <row r="55" spans="1:8" ht="15.75" x14ac:dyDescent="0.25">
      <c r="A55" s="44" t="s">
        <v>16</v>
      </c>
      <c r="B55" s="71">
        <v>2111</v>
      </c>
      <c r="C55" s="71">
        <v>111</v>
      </c>
      <c r="D55" s="71">
        <v>211</v>
      </c>
      <c r="E55" s="72">
        <v>28982239.120000001</v>
      </c>
      <c r="F55" s="72">
        <v>29077600.32</v>
      </c>
      <c r="G55" s="72">
        <v>29077600.32</v>
      </c>
      <c r="H55" s="71"/>
    </row>
    <row r="56" spans="1:8" ht="26.25" customHeight="1" x14ac:dyDescent="0.25">
      <c r="A56" s="44" t="s">
        <v>27</v>
      </c>
      <c r="B56" s="71"/>
      <c r="C56" s="71"/>
      <c r="D56" s="71"/>
      <c r="E56" s="72"/>
      <c r="F56" s="72"/>
      <c r="G56" s="72"/>
      <c r="H56" s="71"/>
    </row>
    <row r="57" spans="1:8" ht="30" customHeight="1" x14ac:dyDescent="0.25">
      <c r="A57" s="44" t="s">
        <v>28</v>
      </c>
      <c r="B57" s="55">
        <v>2112</v>
      </c>
      <c r="C57" s="55">
        <v>111</v>
      </c>
      <c r="D57" s="55"/>
      <c r="E57" s="56"/>
      <c r="F57" s="56"/>
      <c r="G57" s="56"/>
      <c r="H57" s="55"/>
    </row>
    <row r="58" spans="1:8" ht="30" customHeight="1" x14ac:dyDescent="0.25">
      <c r="A58" s="44" t="s">
        <v>29</v>
      </c>
      <c r="B58" s="55">
        <v>2113</v>
      </c>
      <c r="C58" s="55">
        <v>111</v>
      </c>
      <c r="D58" s="55"/>
      <c r="E58" s="55"/>
      <c r="F58" s="55"/>
      <c r="G58" s="55"/>
      <c r="H58" s="55"/>
    </row>
    <row r="59" spans="1:8" ht="30" customHeight="1" x14ac:dyDescent="0.25">
      <c r="A59" s="44" t="s">
        <v>30</v>
      </c>
      <c r="B59" s="55">
        <v>2114</v>
      </c>
      <c r="C59" s="55">
        <v>111</v>
      </c>
      <c r="D59" s="55">
        <v>211</v>
      </c>
      <c r="E59" s="56">
        <v>12375806.810000001</v>
      </c>
      <c r="F59" s="56">
        <v>12316147.07</v>
      </c>
      <c r="G59" s="56">
        <v>12316147.07</v>
      </c>
      <c r="H59" s="55"/>
    </row>
    <row r="60" spans="1:8" ht="33.75" customHeight="1" x14ac:dyDescent="0.25">
      <c r="A60" s="44" t="s">
        <v>31</v>
      </c>
      <c r="B60" s="55">
        <v>2115</v>
      </c>
      <c r="C60" s="55">
        <v>111</v>
      </c>
      <c r="D60" s="55">
        <v>211</v>
      </c>
      <c r="E60" s="56">
        <v>8139722.9000000004</v>
      </c>
      <c r="F60" s="56">
        <v>8100123.6399999997</v>
      </c>
      <c r="G60" s="56">
        <v>8100123.6399999997</v>
      </c>
      <c r="H60" s="55"/>
    </row>
    <row r="61" spans="1:8" ht="27" customHeight="1" x14ac:dyDescent="0.25">
      <c r="A61" s="44" t="s">
        <v>32</v>
      </c>
      <c r="B61" s="55">
        <v>2116</v>
      </c>
      <c r="C61" s="55">
        <v>111</v>
      </c>
      <c r="D61" s="55">
        <v>211</v>
      </c>
      <c r="E61" s="56">
        <v>940640.4</v>
      </c>
      <c r="F61" s="56">
        <v>932551.2</v>
      </c>
      <c r="G61" s="56">
        <v>932551.2</v>
      </c>
      <c r="H61" s="55"/>
    </row>
    <row r="62" spans="1:8" ht="36.75" customHeight="1" x14ac:dyDescent="0.25">
      <c r="A62" s="47" t="s">
        <v>33</v>
      </c>
      <c r="B62" s="55">
        <v>2120</v>
      </c>
      <c r="C62" s="55">
        <v>112</v>
      </c>
      <c r="D62" s="55">
        <v>212.226</v>
      </c>
      <c r="E62" s="57">
        <v>190997.27</v>
      </c>
      <c r="F62" s="57">
        <v>190997.27</v>
      </c>
      <c r="G62" s="57">
        <v>190997.27</v>
      </c>
      <c r="H62" s="55" t="s">
        <v>22</v>
      </c>
    </row>
    <row r="63" spans="1:8" ht="46.5" customHeight="1" x14ac:dyDescent="0.25">
      <c r="A63" s="47" t="s">
        <v>34</v>
      </c>
      <c r="B63" s="55">
        <v>2130</v>
      </c>
      <c r="C63" s="55">
        <v>113</v>
      </c>
      <c r="D63" s="55">
        <v>226</v>
      </c>
      <c r="E63" s="56">
        <v>0</v>
      </c>
      <c r="F63" s="56">
        <v>0</v>
      </c>
      <c r="G63" s="56">
        <v>0</v>
      </c>
      <c r="H63" s="55" t="s">
        <v>22</v>
      </c>
    </row>
    <row r="64" spans="1:8" ht="66.75" customHeight="1" x14ac:dyDescent="0.25">
      <c r="A64" s="47" t="s">
        <v>35</v>
      </c>
      <c r="B64" s="55">
        <v>2140</v>
      </c>
      <c r="C64" s="55">
        <v>119</v>
      </c>
      <c r="D64" s="55">
        <v>213</v>
      </c>
      <c r="E64" s="56">
        <f>E65</f>
        <v>15232399.59</v>
      </c>
      <c r="F64" s="56">
        <f>F65</f>
        <v>15228779.529999999</v>
      </c>
      <c r="G64" s="56">
        <f>G65</f>
        <v>15228779.529999999</v>
      </c>
      <c r="H64" s="55" t="s">
        <v>22</v>
      </c>
    </row>
    <row r="65" spans="1:8" ht="15.75" x14ac:dyDescent="0.25">
      <c r="A65" s="44" t="s">
        <v>6</v>
      </c>
      <c r="B65" s="71">
        <v>2141</v>
      </c>
      <c r="C65" s="71">
        <v>119</v>
      </c>
      <c r="D65" s="71">
        <v>213</v>
      </c>
      <c r="E65" s="72">
        <v>15232399.59</v>
      </c>
      <c r="F65" s="72">
        <v>15228779.529999999</v>
      </c>
      <c r="G65" s="72">
        <v>15228779.529999999</v>
      </c>
      <c r="H65" s="71" t="s">
        <v>22</v>
      </c>
    </row>
    <row r="66" spans="1:8" ht="21.75" customHeight="1" x14ac:dyDescent="0.25">
      <c r="A66" s="44" t="s">
        <v>36</v>
      </c>
      <c r="B66" s="71"/>
      <c r="C66" s="71"/>
      <c r="D66" s="71"/>
      <c r="E66" s="72"/>
      <c r="F66" s="72"/>
      <c r="G66" s="72"/>
      <c r="H66" s="71"/>
    </row>
    <row r="67" spans="1:8" ht="23.25" customHeight="1" x14ac:dyDescent="0.25">
      <c r="A67" s="44" t="s">
        <v>37</v>
      </c>
      <c r="B67" s="55">
        <v>2142</v>
      </c>
      <c r="C67" s="55">
        <v>119</v>
      </c>
      <c r="D67" s="55"/>
      <c r="E67" s="55"/>
      <c r="F67" s="55"/>
      <c r="G67" s="55"/>
      <c r="H67" s="55" t="s">
        <v>22</v>
      </c>
    </row>
    <row r="68" spans="1:8" ht="15.75" x14ac:dyDescent="0.25">
      <c r="A68" s="44" t="s">
        <v>7</v>
      </c>
      <c r="B68" s="55"/>
      <c r="C68" s="55"/>
      <c r="D68" s="55"/>
      <c r="E68" s="55"/>
      <c r="F68" s="55"/>
      <c r="G68" s="55"/>
      <c r="H68" s="55"/>
    </row>
    <row r="69" spans="1:8" ht="42" customHeight="1" x14ac:dyDescent="0.25">
      <c r="A69" s="47" t="s">
        <v>38</v>
      </c>
      <c r="B69" s="55">
        <v>2200</v>
      </c>
      <c r="C69" s="55">
        <v>300</v>
      </c>
      <c r="D69" s="55"/>
      <c r="E69" s="57">
        <f>E72+E74</f>
        <v>19052530.359999999</v>
      </c>
      <c r="F69" s="57">
        <f>F72+F74</f>
        <v>19342730.359999999</v>
      </c>
      <c r="G69" s="57">
        <f t="shared" ref="G69" si="5">G72+G74</f>
        <v>19342730.359999999</v>
      </c>
      <c r="H69" s="55" t="s">
        <v>22</v>
      </c>
    </row>
    <row r="70" spans="1:8" ht="15.75" x14ac:dyDescent="0.25">
      <c r="A70" s="44" t="s">
        <v>6</v>
      </c>
      <c r="B70" s="71">
        <v>2210</v>
      </c>
      <c r="C70" s="71">
        <v>320</v>
      </c>
      <c r="D70" s="71"/>
      <c r="E70" s="71"/>
      <c r="F70" s="71"/>
      <c r="G70" s="71"/>
      <c r="H70" s="71" t="s">
        <v>22</v>
      </c>
    </row>
    <row r="71" spans="1:8" ht="48" customHeight="1" x14ac:dyDescent="0.25">
      <c r="A71" s="44" t="s">
        <v>39</v>
      </c>
      <c r="B71" s="71"/>
      <c r="C71" s="71"/>
      <c r="D71" s="71"/>
      <c r="E71" s="71"/>
      <c r="F71" s="71"/>
      <c r="G71" s="71"/>
      <c r="H71" s="71"/>
    </row>
    <row r="72" spans="1:8" ht="15.75" x14ac:dyDescent="0.25">
      <c r="A72" s="44" t="s">
        <v>16</v>
      </c>
      <c r="B72" s="71">
        <v>2211</v>
      </c>
      <c r="C72" s="71">
        <v>321</v>
      </c>
      <c r="D72" s="71">
        <v>262.26299999999998</v>
      </c>
      <c r="E72" s="72">
        <v>4421330.3600000003</v>
      </c>
      <c r="F72" s="72">
        <f>E72</f>
        <v>4421330.3600000003</v>
      </c>
      <c r="G72" s="72">
        <f>E72</f>
        <v>4421330.3600000003</v>
      </c>
      <c r="H72" s="71" t="s">
        <v>22</v>
      </c>
    </row>
    <row r="73" spans="1:8" ht="50.25" customHeight="1" x14ac:dyDescent="0.25">
      <c r="A73" s="44" t="s">
        <v>40</v>
      </c>
      <c r="B73" s="71"/>
      <c r="C73" s="71"/>
      <c r="D73" s="71"/>
      <c r="E73" s="72"/>
      <c r="F73" s="72"/>
      <c r="G73" s="72"/>
      <c r="H73" s="71"/>
    </row>
    <row r="74" spans="1:8" ht="63" customHeight="1" x14ac:dyDescent="0.25">
      <c r="A74" s="44" t="s">
        <v>41</v>
      </c>
      <c r="B74" s="55">
        <v>2220</v>
      </c>
      <c r="C74" s="55">
        <v>340</v>
      </c>
      <c r="D74" s="55">
        <v>296</v>
      </c>
      <c r="E74" s="56">
        <v>14631200</v>
      </c>
      <c r="F74" s="56">
        <v>14921400</v>
      </c>
      <c r="G74" s="56">
        <v>14921400</v>
      </c>
      <c r="H74" s="55" t="s">
        <v>22</v>
      </c>
    </row>
    <row r="75" spans="1:8" ht="96.75" customHeight="1" x14ac:dyDescent="0.25">
      <c r="A75" s="44" t="s">
        <v>42</v>
      </c>
      <c r="B75" s="55">
        <v>2230</v>
      </c>
      <c r="C75" s="55">
        <v>350</v>
      </c>
      <c r="D75" s="55"/>
      <c r="E75" s="55"/>
      <c r="F75" s="55"/>
      <c r="G75" s="55"/>
      <c r="H75" s="55" t="s">
        <v>22</v>
      </c>
    </row>
    <row r="76" spans="1:8" ht="30" customHeight="1" x14ac:dyDescent="0.25">
      <c r="A76" s="44" t="s">
        <v>195</v>
      </c>
      <c r="B76" s="55">
        <v>2240</v>
      </c>
      <c r="C76" s="55">
        <v>360</v>
      </c>
      <c r="D76" s="55"/>
      <c r="E76" s="55"/>
      <c r="F76" s="55"/>
      <c r="G76" s="55"/>
      <c r="H76" s="55" t="s">
        <v>22</v>
      </c>
    </row>
    <row r="77" spans="1:8" ht="45.75" customHeight="1" x14ac:dyDescent="0.25">
      <c r="A77" s="44" t="s">
        <v>196</v>
      </c>
      <c r="B77" s="55" t="s">
        <v>197</v>
      </c>
      <c r="C77" s="55">
        <v>360</v>
      </c>
      <c r="D77" s="55"/>
      <c r="E77" s="55"/>
      <c r="F77" s="55"/>
      <c r="G77" s="55"/>
      <c r="H77" s="55"/>
    </row>
    <row r="78" spans="1:8" ht="39" customHeight="1" x14ac:dyDescent="0.25">
      <c r="A78" s="47" t="s">
        <v>43</v>
      </c>
      <c r="B78" s="55">
        <v>2300</v>
      </c>
      <c r="C78" s="55">
        <v>850</v>
      </c>
      <c r="D78" s="55"/>
      <c r="E78" s="57">
        <f>E79+E81+E82</f>
        <v>1393541.5099999998</v>
      </c>
      <c r="F78" s="57">
        <f>F79+F81+F82</f>
        <v>1397429.01</v>
      </c>
      <c r="G78" s="57">
        <f>G79+G81+G82</f>
        <v>1397429.01</v>
      </c>
      <c r="H78" s="55" t="s">
        <v>22</v>
      </c>
    </row>
    <row r="79" spans="1:8" ht="15.75" x14ac:dyDescent="0.25">
      <c r="A79" s="44" t="s">
        <v>16</v>
      </c>
      <c r="B79" s="71">
        <v>2310</v>
      </c>
      <c r="C79" s="71">
        <v>851</v>
      </c>
      <c r="D79" s="71">
        <v>291</v>
      </c>
      <c r="E79" s="74">
        <v>1262291.21</v>
      </c>
      <c r="F79" s="74">
        <f>E79</f>
        <v>1262291.21</v>
      </c>
      <c r="G79" s="74">
        <f>E79</f>
        <v>1262291.21</v>
      </c>
      <c r="H79" s="71" t="s">
        <v>22</v>
      </c>
    </row>
    <row r="80" spans="1:8" ht="38.25" customHeight="1" x14ac:dyDescent="0.25">
      <c r="A80" s="44" t="s">
        <v>44</v>
      </c>
      <c r="B80" s="71"/>
      <c r="C80" s="71"/>
      <c r="D80" s="71"/>
      <c r="E80" s="74"/>
      <c r="F80" s="74"/>
      <c r="G80" s="74"/>
      <c r="H80" s="71"/>
    </row>
    <row r="81" spans="1:8" ht="69.75" customHeight="1" x14ac:dyDescent="0.25">
      <c r="A81" s="44" t="s">
        <v>45</v>
      </c>
      <c r="B81" s="55">
        <v>2320</v>
      </c>
      <c r="C81" s="55">
        <v>852</v>
      </c>
      <c r="D81" s="55">
        <v>291</v>
      </c>
      <c r="E81" s="56">
        <v>79743.899999999994</v>
      </c>
      <c r="F81" s="56">
        <v>85724</v>
      </c>
      <c r="G81" s="56">
        <v>85724</v>
      </c>
      <c r="H81" s="55" t="s">
        <v>22</v>
      </c>
    </row>
    <row r="82" spans="1:8" ht="44.25" customHeight="1" x14ac:dyDescent="0.25">
      <c r="A82" s="44" t="s">
        <v>46</v>
      </c>
      <c r="B82" s="55">
        <v>2330</v>
      </c>
      <c r="C82" s="55">
        <v>853</v>
      </c>
      <c r="D82" s="55" t="s">
        <v>142</v>
      </c>
      <c r="E82" s="56">
        <v>51506.400000000001</v>
      </c>
      <c r="F82" s="56">
        <v>49413.8</v>
      </c>
      <c r="G82" s="56">
        <v>49413.8</v>
      </c>
      <c r="H82" s="55" t="s">
        <v>22</v>
      </c>
    </row>
    <row r="83" spans="1:8" ht="36.75" customHeight="1" x14ac:dyDescent="0.25">
      <c r="A83" s="44" t="s">
        <v>47</v>
      </c>
      <c r="B83" s="55">
        <v>2400</v>
      </c>
      <c r="C83" s="55" t="s">
        <v>5</v>
      </c>
      <c r="D83" s="55"/>
      <c r="E83" s="55"/>
      <c r="F83" s="55"/>
      <c r="G83" s="55"/>
      <c r="H83" s="55" t="s">
        <v>22</v>
      </c>
    </row>
    <row r="84" spans="1:8" ht="15.75" x14ac:dyDescent="0.25">
      <c r="A84" s="44" t="s">
        <v>16</v>
      </c>
      <c r="B84" s="71">
        <v>2410</v>
      </c>
      <c r="C84" s="71">
        <v>613</v>
      </c>
      <c r="D84" s="71"/>
      <c r="E84" s="71"/>
      <c r="F84" s="71"/>
      <c r="G84" s="71"/>
      <c r="H84" s="71" t="s">
        <v>22</v>
      </c>
    </row>
    <row r="85" spans="1:8" ht="30.75" customHeight="1" x14ac:dyDescent="0.25">
      <c r="A85" s="44" t="s">
        <v>48</v>
      </c>
      <c r="B85" s="71"/>
      <c r="C85" s="71"/>
      <c r="D85" s="71"/>
      <c r="E85" s="71"/>
      <c r="F85" s="71"/>
      <c r="G85" s="71"/>
      <c r="H85" s="71"/>
    </row>
    <row r="86" spans="1:8" ht="30.75" customHeight="1" x14ac:dyDescent="0.25">
      <c r="A86" s="44" t="s">
        <v>198</v>
      </c>
      <c r="B86" s="55">
        <v>2420</v>
      </c>
      <c r="C86" s="55">
        <v>623</v>
      </c>
      <c r="D86" s="55"/>
      <c r="E86" s="55"/>
      <c r="F86" s="55"/>
      <c r="G86" s="55"/>
      <c r="H86" s="55"/>
    </row>
    <row r="87" spans="1:8" ht="59.25" customHeight="1" x14ac:dyDescent="0.25">
      <c r="A87" s="44" t="s">
        <v>199</v>
      </c>
      <c r="B87" s="55">
        <v>2430</v>
      </c>
      <c r="C87" s="55">
        <v>634</v>
      </c>
      <c r="D87" s="55"/>
      <c r="E87" s="55"/>
      <c r="F87" s="55"/>
      <c r="G87" s="55"/>
      <c r="H87" s="55"/>
    </row>
    <row r="88" spans="1:8" ht="32.25" customHeight="1" x14ac:dyDescent="0.25">
      <c r="A88" s="44" t="s">
        <v>200</v>
      </c>
      <c r="B88" s="55">
        <v>2440</v>
      </c>
      <c r="C88" s="55">
        <v>810</v>
      </c>
      <c r="D88" s="55"/>
      <c r="E88" s="55"/>
      <c r="F88" s="55"/>
      <c r="G88" s="55"/>
      <c r="H88" s="55"/>
    </row>
    <row r="89" spans="1:8" ht="26.25" customHeight="1" x14ac:dyDescent="0.25">
      <c r="A89" s="44" t="s">
        <v>49</v>
      </c>
      <c r="B89" s="55">
        <v>2450</v>
      </c>
      <c r="C89" s="55">
        <v>862</v>
      </c>
      <c r="D89" s="55"/>
      <c r="E89" s="55"/>
      <c r="F89" s="55"/>
      <c r="G89" s="55"/>
      <c r="H89" s="55" t="s">
        <v>22</v>
      </c>
    </row>
    <row r="90" spans="1:8" ht="63" customHeight="1" x14ac:dyDescent="0.25">
      <c r="A90" s="44" t="s">
        <v>50</v>
      </c>
      <c r="B90" s="55">
        <v>2460</v>
      </c>
      <c r="C90" s="55">
        <v>863</v>
      </c>
      <c r="D90" s="55"/>
      <c r="E90" s="55"/>
      <c r="F90" s="55"/>
      <c r="G90" s="55"/>
      <c r="H90" s="55" t="s">
        <v>22</v>
      </c>
    </row>
    <row r="91" spans="1:8" ht="19.5" customHeight="1" x14ac:dyDescent="0.25">
      <c r="A91" s="44" t="s">
        <v>7</v>
      </c>
      <c r="B91" s="55"/>
      <c r="C91" s="55"/>
      <c r="D91" s="55"/>
      <c r="E91" s="55"/>
      <c r="F91" s="55"/>
      <c r="G91" s="55"/>
      <c r="H91" s="55"/>
    </row>
    <row r="92" spans="1:8" ht="36.75" customHeight="1" x14ac:dyDescent="0.25">
      <c r="A92" s="44" t="s">
        <v>51</v>
      </c>
      <c r="B92" s="55">
        <v>2500</v>
      </c>
      <c r="C92" s="55" t="s">
        <v>5</v>
      </c>
      <c r="D92" s="55"/>
      <c r="E92" s="55"/>
      <c r="F92" s="55"/>
      <c r="G92" s="55"/>
      <c r="H92" s="55" t="s">
        <v>22</v>
      </c>
    </row>
    <row r="93" spans="1:8" ht="65.25" customHeight="1" x14ac:dyDescent="0.25">
      <c r="A93" s="44" t="s">
        <v>52</v>
      </c>
      <c r="B93" s="55">
        <v>2520</v>
      </c>
      <c r="C93" s="55">
        <v>831</v>
      </c>
      <c r="D93" s="55"/>
      <c r="E93" s="55"/>
      <c r="F93" s="55"/>
      <c r="G93" s="55"/>
      <c r="H93" s="55" t="s">
        <v>22</v>
      </c>
    </row>
    <row r="94" spans="1:8" ht="39" customHeight="1" x14ac:dyDescent="0.25">
      <c r="A94" s="47" t="s">
        <v>53</v>
      </c>
      <c r="B94" s="55">
        <v>2600</v>
      </c>
      <c r="C94" s="55" t="s">
        <v>5</v>
      </c>
      <c r="D94" s="55"/>
      <c r="E94" s="57">
        <f>E98</f>
        <v>22099342.32</v>
      </c>
      <c r="F94" s="57">
        <f>F98</f>
        <v>25133204.52</v>
      </c>
      <c r="G94" s="57">
        <f>G98</f>
        <v>28228554.52</v>
      </c>
      <c r="H94" s="55" t="s">
        <v>22</v>
      </c>
    </row>
    <row r="95" spans="1:8" ht="15.75" x14ac:dyDescent="0.25">
      <c r="A95" s="44" t="s">
        <v>6</v>
      </c>
      <c r="B95" s="71">
        <v>2610</v>
      </c>
      <c r="C95" s="71">
        <v>241</v>
      </c>
      <c r="D95" s="71"/>
      <c r="E95" s="71"/>
      <c r="F95" s="71"/>
      <c r="G95" s="71"/>
      <c r="H95" s="71"/>
    </row>
    <row r="96" spans="1:8" ht="35.25" customHeight="1" x14ac:dyDescent="0.25">
      <c r="A96" s="44" t="s">
        <v>54</v>
      </c>
      <c r="B96" s="71"/>
      <c r="C96" s="71"/>
      <c r="D96" s="71"/>
      <c r="E96" s="71"/>
      <c r="F96" s="71"/>
      <c r="G96" s="71"/>
      <c r="H96" s="71"/>
    </row>
    <row r="97" spans="1:8" ht="50.25" customHeight="1" x14ac:dyDescent="0.25">
      <c r="A97" s="44" t="s">
        <v>55</v>
      </c>
      <c r="B97" s="55">
        <v>2630</v>
      </c>
      <c r="C97" s="55">
        <v>243</v>
      </c>
      <c r="D97" s="55"/>
      <c r="E97" s="55"/>
      <c r="F97" s="55"/>
      <c r="G97" s="55"/>
      <c r="H97" s="55"/>
    </row>
    <row r="98" spans="1:8" ht="39.75" customHeight="1" x14ac:dyDescent="0.25">
      <c r="A98" s="44" t="s">
        <v>56</v>
      </c>
      <c r="B98" s="55">
        <v>2640</v>
      </c>
      <c r="C98" s="55">
        <v>244</v>
      </c>
      <c r="D98" s="55"/>
      <c r="E98" s="56">
        <v>22099342.32</v>
      </c>
      <c r="F98" s="56">
        <v>25133204.52</v>
      </c>
      <c r="G98" s="56">
        <v>28228554.52</v>
      </c>
      <c r="H98" s="55"/>
    </row>
    <row r="99" spans="1:8" ht="15.75" x14ac:dyDescent="0.25">
      <c r="A99" s="44" t="s">
        <v>16</v>
      </c>
      <c r="B99" s="55"/>
      <c r="C99" s="55"/>
      <c r="D99" s="55"/>
      <c r="E99" s="55"/>
      <c r="F99" s="55"/>
      <c r="G99" s="55"/>
      <c r="H99" s="55"/>
    </row>
    <row r="100" spans="1:8" ht="54.75" customHeight="1" x14ac:dyDescent="0.25">
      <c r="A100" s="44" t="s">
        <v>57</v>
      </c>
      <c r="B100" s="55">
        <v>2650</v>
      </c>
      <c r="C100" s="55">
        <v>400</v>
      </c>
      <c r="D100" s="55"/>
      <c r="E100" s="55"/>
      <c r="F100" s="55"/>
      <c r="G100" s="55"/>
      <c r="H100" s="55"/>
    </row>
    <row r="101" spans="1:8" ht="15.75" x14ac:dyDescent="0.25">
      <c r="A101" s="44" t="s">
        <v>6</v>
      </c>
      <c r="B101" s="71">
        <v>2651</v>
      </c>
      <c r="C101" s="71">
        <v>406</v>
      </c>
      <c r="D101" s="71"/>
      <c r="E101" s="71"/>
      <c r="F101" s="71"/>
      <c r="G101" s="71"/>
      <c r="H101" s="71"/>
    </row>
    <row r="102" spans="1:8" ht="51" customHeight="1" x14ac:dyDescent="0.25">
      <c r="A102" s="44" t="s">
        <v>58</v>
      </c>
      <c r="B102" s="71"/>
      <c r="C102" s="71"/>
      <c r="D102" s="71"/>
      <c r="E102" s="71"/>
      <c r="F102" s="71"/>
      <c r="G102" s="71"/>
      <c r="H102" s="71"/>
    </row>
    <row r="103" spans="1:8" ht="69.75" customHeight="1" x14ac:dyDescent="0.25">
      <c r="A103" s="44" t="s">
        <v>59</v>
      </c>
      <c r="B103" s="55">
        <v>2652</v>
      </c>
      <c r="C103" s="55">
        <v>407</v>
      </c>
      <c r="D103" s="55"/>
      <c r="E103" s="55"/>
      <c r="F103" s="55"/>
      <c r="G103" s="55"/>
      <c r="H103" s="55"/>
    </row>
    <row r="104" spans="1:8" ht="35.25" customHeight="1" x14ac:dyDescent="0.25">
      <c r="A104" s="44" t="s">
        <v>60</v>
      </c>
      <c r="B104" s="55">
        <v>3000</v>
      </c>
      <c r="C104" s="55">
        <v>100</v>
      </c>
      <c r="D104" s="55"/>
      <c r="E104" s="56">
        <f>E105</f>
        <v>-335000</v>
      </c>
      <c r="F104" s="56">
        <f>F105</f>
        <v>-351750</v>
      </c>
      <c r="G104" s="56">
        <f>G105</f>
        <v>-370000</v>
      </c>
      <c r="H104" s="55" t="s">
        <v>22</v>
      </c>
    </row>
    <row r="105" spans="1:8" ht="15.75" x14ac:dyDescent="0.25">
      <c r="A105" s="44" t="s">
        <v>6</v>
      </c>
      <c r="B105" s="71">
        <v>3010</v>
      </c>
      <c r="C105" s="71">
        <v>189</v>
      </c>
      <c r="D105" s="71"/>
      <c r="E105" s="72">
        <v>-335000</v>
      </c>
      <c r="F105" s="72">
        <v>-351750</v>
      </c>
      <c r="G105" s="72">
        <v>-370000</v>
      </c>
      <c r="H105" s="71" t="s">
        <v>22</v>
      </c>
    </row>
    <row r="106" spans="1:8" ht="21.75" customHeight="1" x14ac:dyDescent="0.25">
      <c r="A106" s="44" t="s">
        <v>61</v>
      </c>
      <c r="B106" s="71"/>
      <c r="C106" s="71"/>
      <c r="D106" s="71"/>
      <c r="E106" s="72"/>
      <c r="F106" s="72"/>
      <c r="G106" s="72"/>
      <c r="H106" s="71"/>
    </row>
    <row r="107" spans="1:8" ht="38.25" customHeight="1" x14ac:dyDescent="0.25">
      <c r="A107" s="44" t="s">
        <v>62</v>
      </c>
      <c r="B107" s="55">
        <v>3020</v>
      </c>
      <c r="C107" s="55"/>
      <c r="D107" s="55"/>
      <c r="E107" s="55"/>
      <c r="F107" s="55"/>
      <c r="G107" s="55"/>
      <c r="H107" s="55" t="s">
        <v>22</v>
      </c>
    </row>
    <row r="108" spans="1:8" ht="33.75" customHeight="1" x14ac:dyDescent="0.25">
      <c r="A108" s="44" t="s">
        <v>63</v>
      </c>
      <c r="B108" s="55">
        <v>3030</v>
      </c>
      <c r="C108" s="55"/>
      <c r="D108" s="55"/>
      <c r="E108" s="55"/>
      <c r="F108" s="55"/>
      <c r="G108" s="55"/>
      <c r="H108" s="55" t="s">
        <v>22</v>
      </c>
    </row>
    <row r="109" spans="1:8" ht="23.25" customHeight="1" x14ac:dyDescent="0.25">
      <c r="A109" s="44" t="s">
        <v>64</v>
      </c>
      <c r="B109" s="55">
        <v>4000</v>
      </c>
      <c r="C109" s="55" t="s">
        <v>5</v>
      </c>
      <c r="D109" s="55"/>
      <c r="E109" s="55"/>
      <c r="F109" s="55"/>
      <c r="G109" s="55"/>
      <c r="H109" s="55" t="s">
        <v>22</v>
      </c>
    </row>
    <row r="110" spans="1:8" ht="15.75" x14ac:dyDescent="0.25">
      <c r="A110" s="44" t="s">
        <v>16</v>
      </c>
      <c r="B110" s="71">
        <v>4010</v>
      </c>
      <c r="C110" s="71">
        <v>610</v>
      </c>
      <c r="D110" s="71"/>
      <c r="E110" s="74">
        <v>0</v>
      </c>
      <c r="F110" s="74">
        <v>0</v>
      </c>
      <c r="G110" s="74">
        <v>0</v>
      </c>
      <c r="H110" s="71"/>
    </row>
    <row r="111" spans="1:8" ht="24" customHeight="1" x14ac:dyDescent="0.25">
      <c r="A111" s="44" t="s">
        <v>65</v>
      </c>
      <c r="B111" s="71"/>
      <c r="C111" s="71"/>
      <c r="D111" s="71"/>
      <c r="E111" s="74"/>
      <c r="F111" s="74"/>
      <c r="G111" s="74"/>
      <c r="H111" s="71"/>
    </row>
    <row r="112" spans="1:8" ht="15.75" x14ac:dyDescent="0.25">
      <c r="A112" s="44" t="s">
        <v>7</v>
      </c>
      <c r="B112" s="55"/>
      <c r="C112" s="55"/>
      <c r="D112" s="55"/>
      <c r="E112" s="55"/>
      <c r="F112" s="55"/>
      <c r="G112" s="55"/>
      <c r="H112" s="55"/>
    </row>
  </sheetData>
  <mergeCells count="94">
    <mergeCell ref="B55:B56"/>
    <mergeCell ref="C55:C56"/>
    <mergeCell ref="D55:D56"/>
    <mergeCell ref="E55:E56"/>
    <mergeCell ref="F55:F56"/>
    <mergeCell ref="A3:A8"/>
    <mergeCell ref="B3:B8"/>
    <mergeCell ref="C3:C8"/>
    <mergeCell ref="E3:H4"/>
    <mergeCell ref="B46:B47"/>
    <mergeCell ref="C46:C47"/>
    <mergeCell ref="D46:D47"/>
    <mergeCell ref="E46:E47"/>
    <mergeCell ref="F46:F47"/>
    <mergeCell ref="G46:G47"/>
    <mergeCell ref="H46:H47"/>
    <mergeCell ref="B52:B53"/>
    <mergeCell ref="C52:C53"/>
    <mergeCell ref="D52:D53"/>
    <mergeCell ref="E52:E53"/>
    <mergeCell ref="F52:F53"/>
    <mergeCell ref="B65:B66"/>
    <mergeCell ref="C65:C66"/>
    <mergeCell ref="D65:D66"/>
    <mergeCell ref="E65:E66"/>
    <mergeCell ref="F65:F66"/>
    <mergeCell ref="B70:B71"/>
    <mergeCell ref="C70:C71"/>
    <mergeCell ref="D70:D71"/>
    <mergeCell ref="E70:E71"/>
    <mergeCell ref="F70:F71"/>
    <mergeCell ref="F72:F73"/>
    <mergeCell ref="G72:G73"/>
    <mergeCell ref="G52:G53"/>
    <mergeCell ref="H52:H53"/>
    <mergeCell ref="H65:H66"/>
    <mergeCell ref="G70:G71"/>
    <mergeCell ref="H70:H71"/>
    <mergeCell ref="G65:G66"/>
    <mergeCell ref="G55:G56"/>
    <mergeCell ref="H55:H56"/>
    <mergeCell ref="E84:E85"/>
    <mergeCell ref="F84:F85"/>
    <mergeCell ref="G84:G85"/>
    <mergeCell ref="B101:B102"/>
    <mergeCell ref="H72:H73"/>
    <mergeCell ref="B79:B80"/>
    <mergeCell ref="C79:C80"/>
    <mergeCell ref="D79:D80"/>
    <mergeCell ref="E79:E80"/>
    <mergeCell ref="F79:F80"/>
    <mergeCell ref="G79:G80"/>
    <mergeCell ref="H79:H80"/>
    <mergeCell ref="B72:B73"/>
    <mergeCell ref="C72:C73"/>
    <mergeCell ref="D72:D73"/>
    <mergeCell ref="E72:E73"/>
    <mergeCell ref="B110:B111"/>
    <mergeCell ref="C110:C111"/>
    <mergeCell ref="D110:D111"/>
    <mergeCell ref="E110:E111"/>
    <mergeCell ref="F110:F111"/>
    <mergeCell ref="H110:H111"/>
    <mergeCell ref="D3:D8"/>
    <mergeCell ref="E5:E8"/>
    <mergeCell ref="F5:F8"/>
    <mergeCell ref="G5:G8"/>
    <mergeCell ref="H5:H8"/>
    <mergeCell ref="G110:G111"/>
    <mergeCell ref="H101:H102"/>
    <mergeCell ref="D101:D102"/>
    <mergeCell ref="E101:E102"/>
    <mergeCell ref="F101:F102"/>
    <mergeCell ref="D105:D106"/>
    <mergeCell ref="E105:E106"/>
    <mergeCell ref="F105:F106"/>
    <mergeCell ref="G101:G102"/>
    <mergeCell ref="H84:H85"/>
    <mergeCell ref="B105:B106"/>
    <mergeCell ref="C105:C106"/>
    <mergeCell ref="G105:G106"/>
    <mergeCell ref="H105:H106"/>
    <mergeCell ref="A1:H1"/>
    <mergeCell ref="C101:C102"/>
    <mergeCell ref="B95:B96"/>
    <mergeCell ref="C95:C96"/>
    <mergeCell ref="D95:D96"/>
    <mergeCell ref="E95:E96"/>
    <mergeCell ref="F95:F96"/>
    <mergeCell ref="G95:G96"/>
    <mergeCell ref="H95:H96"/>
    <mergeCell ref="B84:B85"/>
    <mergeCell ref="C84:C85"/>
    <mergeCell ref="D84:D85"/>
  </mergeCells>
  <pageMargins left="0.48" right="0.2" top="0.3" bottom="0.34" header="0.17" footer="0.17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83"/>
  <sheetViews>
    <sheetView topLeftCell="A29" workbookViewId="0">
      <selection activeCell="E29" sqref="E29"/>
    </sheetView>
  </sheetViews>
  <sheetFormatPr defaultRowHeight="15" x14ac:dyDescent="0.25"/>
  <cols>
    <col min="1" max="1" width="47" customWidth="1"/>
    <col min="2" max="3" width="9.140625" style="26"/>
    <col min="4" max="4" width="16.85546875" customWidth="1"/>
    <col min="5" max="5" width="19.5703125" customWidth="1"/>
    <col min="6" max="6" width="17.28515625" customWidth="1"/>
    <col min="7" max="7" width="18.42578125" customWidth="1"/>
    <col min="8" max="8" width="18.85546875" customWidth="1"/>
    <col min="10" max="10" width="13" customWidth="1"/>
  </cols>
  <sheetData>
    <row r="1" spans="1:8" ht="18.75" x14ac:dyDescent="0.3">
      <c r="A1" s="76" t="s">
        <v>129</v>
      </c>
      <c r="B1" s="76"/>
      <c r="C1" s="76"/>
      <c r="D1" s="76"/>
      <c r="E1" s="76"/>
      <c r="F1" s="76"/>
      <c r="G1" s="76"/>
      <c r="H1" s="76"/>
    </row>
    <row r="2" spans="1:8" ht="18.75" x14ac:dyDescent="0.3">
      <c r="A2" s="76" t="s">
        <v>154</v>
      </c>
      <c r="B2" s="76"/>
      <c r="C2" s="76"/>
      <c r="D2" s="76"/>
      <c r="E2" s="76"/>
      <c r="F2" s="76"/>
      <c r="G2" s="76"/>
      <c r="H2" s="76"/>
    </row>
    <row r="4" spans="1:8" ht="17.25" customHeight="1" x14ac:dyDescent="0.25">
      <c r="A4" s="78" t="s">
        <v>0</v>
      </c>
      <c r="B4" s="78" t="s">
        <v>1</v>
      </c>
      <c r="C4" s="78" t="s">
        <v>121</v>
      </c>
      <c r="D4" s="78" t="s">
        <v>66</v>
      </c>
      <c r="E4" s="78" t="s">
        <v>122</v>
      </c>
      <c r="F4" s="78"/>
      <c r="G4" s="78"/>
      <c r="H4" s="78"/>
    </row>
    <row r="5" spans="1:8" ht="37.5" customHeight="1" x14ac:dyDescent="0.25">
      <c r="A5" s="78"/>
      <c r="B5" s="78"/>
      <c r="C5" s="78"/>
      <c r="D5" s="78"/>
      <c r="E5" s="78"/>
      <c r="F5" s="78"/>
      <c r="G5" s="78"/>
      <c r="H5" s="78"/>
    </row>
    <row r="6" spans="1:8" ht="15.75" x14ac:dyDescent="0.25">
      <c r="A6" s="78"/>
      <c r="B6" s="78"/>
      <c r="C6" s="78"/>
      <c r="D6" s="78"/>
      <c r="E6" s="78" t="s">
        <v>6</v>
      </c>
      <c r="F6" s="78"/>
      <c r="G6" s="78"/>
      <c r="H6" s="78"/>
    </row>
    <row r="7" spans="1:8" ht="203.25" customHeight="1" x14ac:dyDescent="0.25">
      <c r="A7" s="78"/>
      <c r="B7" s="78"/>
      <c r="C7" s="78"/>
      <c r="D7" s="78"/>
      <c r="E7" s="78" t="s">
        <v>123</v>
      </c>
      <c r="F7" s="78" t="s">
        <v>124</v>
      </c>
      <c r="G7" s="78" t="s">
        <v>17</v>
      </c>
      <c r="H7" s="78" t="s">
        <v>125</v>
      </c>
    </row>
    <row r="8" spans="1:8" ht="15.75" hidden="1" customHeight="1" thickBot="1" x14ac:dyDescent="0.25">
      <c r="A8" s="78"/>
      <c r="B8" s="78"/>
      <c r="C8" s="78"/>
      <c r="D8" s="78"/>
      <c r="E8" s="78"/>
      <c r="F8" s="78"/>
      <c r="G8" s="78"/>
      <c r="H8" s="78"/>
    </row>
    <row r="9" spans="1:8" ht="15" hidden="1" customHeight="1" thickBot="1" x14ac:dyDescent="0.25">
      <c r="A9" s="78"/>
      <c r="B9" s="78"/>
      <c r="C9" s="78"/>
      <c r="D9" s="78"/>
      <c r="E9" s="78"/>
      <c r="F9" s="78"/>
      <c r="G9" s="78"/>
      <c r="H9" s="78"/>
    </row>
    <row r="10" spans="1:8" ht="15.75" hidden="1" customHeight="1" thickBot="1" x14ac:dyDescent="0.25">
      <c r="A10" s="78"/>
      <c r="B10" s="78"/>
      <c r="C10" s="78"/>
      <c r="D10" s="78"/>
      <c r="E10" s="78"/>
      <c r="F10" s="78"/>
      <c r="G10" s="78"/>
      <c r="H10" s="78"/>
    </row>
    <row r="11" spans="1:8" ht="15.75" x14ac:dyDescent="0.25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</row>
    <row r="12" spans="1:8" ht="15.75" customHeight="1" x14ac:dyDescent="0.25">
      <c r="A12" s="80" t="s">
        <v>146</v>
      </c>
      <c r="B12" s="78">
        <v>1000</v>
      </c>
      <c r="C12" s="78" t="s">
        <v>67</v>
      </c>
      <c r="D12" s="79">
        <f>E12+F12+G12+H12</f>
        <v>107198565.92999999</v>
      </c>
      <c r="E12" s="79">
        <f>E17+E74</f>
        <v>79773142.219999999</v>
      </c>
      <c r="F12" s="79">
        <f>F23</f>
        <v>14987910.789999999</v>
      </c>
      <c r="G12" s="79">
        <f>G23</f>
        <v>0</v>
      </c>
      <c r="H12" s="79">
        <f>H14+H17+H23</f>
        <v>12437512.92</v>
      </c>
    </row>
    <row r="13" spans="1:8" ht="15.75" customHeight="1" x14ac:dyDescent="0.25">
      <c r="A13" s="80"/>
      <c r="B13" s="78"/>
      <c r="C13" s="78"/>
      <c r="D13" s="79"/>
      <c r="E13" s="79"/>
      <c r="F13" s="79"/>
      <c r="G13" s="79"/>
      <c r="H13" s="79"/>
    </row>
    <row r="14" spans="1:8" ht="15.75" x14ac:dyDescent="0.25">
      <c r="A14" s="42" t="s">
        <v>6</v>
      </c>
      <c r="B14" s="78">
        <v>1100</v>
      </c>
      <c r="C14" s="78">
        <v>120</v>
      </c>
      <c r="D14" s="79">
        <f>H14</f>
        <v>623512.92000000004</v>
      </c>
      <c r="E14" s="78" t="s">
        <v>67</v>
      </c>
      <c r="F14" s="78" t="s">
        <v>67</v>
      </c>
      <c r="G14" s="78" t="s">
        <v>67</v>
      </c>
      <c r="H14" s="79">
        <v>623512.92000000004</v>
      </c>
    </row>
    <row r="15" spans="1:8" ht="20.25" customHeight="1" x14ac:dyDescent="0.25">
      <c r="A15" s="41" t="s">
        <v>68</v>
      </c>
      <c r="B15" s="78"/>
      <c r="C15" s="78"/>
      <c r="D15" s="79"/>
      <c r="E15" s="78"/>
      <c r="F15" s="78"/>
      <c r="G15" s="78"/>
      <c r="H15" s="79"/>
    </row>
    <row r="16" spans="1:8" ht="20.25" customHeight="1" x14ac:dyDescent="0.25">
      <c r="A16" s="42" t="s">
        <v>68</v>
      </c>
      <c r="B16" s="38">
        <v>1110</v>
      </c>
      <c r="C16" s="38">
        <v>121</v>
      </c>
      <c r="D16" s="40">
        <f>H16</f>
        <v>623512.92000000004</v>
      </c>
      <c r="E16" s="38" t="s">
        <v>22</v>
      </c>
      <c r="F16" s="38" t="s">
        <v>22</v>
      </c>
      <c r="G16" s="38" t="s">
        <v>22</v>
      </c>
      <c r="H16" s="40">
        <v>623512.92000000004</v>
      </c>
    </row>
    <row r="17" spans="1:8" ht="35.25" customHeight="1" x14ac:dyDescent="0.25">
      <c r="A17" s="41" t="s">
        <v>69</v>
      </c>
      <c r="B17" s="38">
        <v>1200</v>
      </c>
      <c r="C17" s="38">
        <v>130</v>
      </c>
      <c r="D17" s="40">
        <f>E17+H17</f>
        <v>88165000</v>
      </c>
      <c r="E17" s="40">
        <f>E20</f>
        <v>79765000</v>
      </c>
      <c r="F17" s="38" t="s">
        <v>67</v>
      </c>
      <c r="G17" s="38" t="s">
        <v>67</v>
      </c>
      <c r="H17" s="40">
        <f>H18+H19</f>
        <v>8400000</v>
      </c>
    </row>
    <row r="18" spans="1:8" ht="15.75" x14ac:dyDescent="0.25">
      <c r="A18" s="42" t="s">
        <v>7</v>
      </c>
      <c r="B18" s="38">
        <v>1200</v>
      </c>
      <c r="C18" s="38">
        <v>440</v>
      </c>
      <c r="D18" s="40">
        <f>H18</f>
        <v>3400000</v>
      </c>
      <c r="E18" s="38" t="s">
        <v>145</v>
      </c>
      <c r="F18" s="38" t="s">
        <v>145</v>
      </c>
      <c r="G18" s="38" t="s">
        <v>145</v>
      </c>
      <c r="H18" s="40">
        <v>3400000</v>
      </c>
    </row>
    <row r="19" spans="1:8" s="29" customFormat="1" ht="47.25" customHeight="1" x14ac:dyDescent="0.25">
      <c r="A19" s="49" t="s">
        <v>139</v>
      </c>
      <c r="B19" s="45">
        <v>1210</v>
      </c>
      <c r="C19" s="45">
        <v>130</v>
      </c>
      <c r="D19" s="48">
        <f>H19</f>
        <v>5000000</v>
      </c>
      <c r="E19" s="45" t="s">
        <v>145</v>
      </c>
      <c r="F19" s="45" t="s">
        <v>145</v>
      </c>
      <c r="G19" s="45" t="s">
        <v>145</v>
      </c>
      <c r="H19" s="48">
        <v>5000000</v>
      </c>
    </row>
    <row r="20" spans="1:8" ht="35.25" customHeight="1" x14ac:dyDescent="0.25">
      <c r="A20" s="43" t="s">
        <v>12</v>
      </c>
      <c r="B20" s="38">
        <v>1210</v>
      </c>
      <c r="C20" s="38">
        <v>130</v>
      </c>
      <c r="D20" s="39">
        <f>E20</f>
        <v>79765000</v>
      </c>
      <c r="E20" s="39">
        <v>79765000</v>
      </c>
      <c r="F20" s="38" t="s">
        <v>145</v>
      </c>
      <c r="G20" s="38" t="s">
        <v>145</v>
      </c>
      <c r="H20" s="39" t="s">
        <v>145</v>
      </c>
    </row>
    <row r="21" spans="1:8" ht="33" customHeight="1" x14ac:dyDescent="0.25">
      <c r="A21" s="42" t="s">
        <v>70</v>
      </c>
      <c r="B21" s="38">
        <v>1300</v>
      </c>
      <c r="C21" s="38">
        <v>140</v>
      </c>
      <c r="D21" s="38"/>
      <c r="E21" s="38" t="s">
        <v>67</v>
      </c>
      <c r="F21" s="38" t="s">
        <v>67</v>
      </c>
      <c r="G21" s="38" t="s">
        <v>67</v>
      </c>
      <c r="H21" s="38"/>
    </row>
    <row r="22" spans="1:8" ht="60" customHeight="1" x14ac:dyDescent="0.25">
      <c r="A22" s="42" t="s">
        <v>71</v>
      </c>
      <c r="B22" s="38"/>
      <c r="C22" s="38"/>
      <c r="D22" s="38"/>
      <c r="E22" s="38" t="s">
        <v>67</v>
      </c>
      <c r="F22" s="38" t="s">
        <v>67</v>
      </c>
      <c r="G22" s="38" t="s">
        <v>67</v>
      </c>
      <c r="H22" s="38"/>
    </row>
    <row r="23" spans="1:8" s="28" customFormat="1" ht="33" customHeight="1" x14ac:dyDescent="0.25">
      <c r="A23" s="41" t="s">
        <v>14</v>
      </c>
      <c r="B23" s="50">
        <v>1400</v>
      </c>
      <c r="C23" s="50">
        <v>150</v>
      </c>
      <c r="D23" s="40">
        <f>D24+D28</f>
        <v>18401910.789999999</v>
      </c>
      <c r="E23" s="50" t="s">
        <v>145</v>
      </c>
      <c r="F23" s="40">
        <f>F24</f>
        <v>14987910.789999999</v>
      </c>
      <c r="G23" s="40">
        <f>G24</f>
        <v>0</v>
      </c>
      <c r="H23" s="40">
        <f>H24+H28</f>
        <v>3414000</v>
      </c>
    </row>
    <row r="24" spans="1:8" ht="25.5" customHeight="1" x14ac:dyDescent="0.25">
      <c r="A24" s="42" t="s">
        <v>206</v>
      </c>
      <c r="B24" s="38">
        <v>1410</v>
      </c>
      <c r="C24" s="38">
        <v>150</v>
      </c>
      <c r="D24" s="39">
        <f>D25+D26+D27</f>
        <v>15051910.789999999</v>
      </c>
      <c r="E24" s="38" t="s">
        <v>145</v>
      </c>
      <c r="F24" s="39">
        <f>SUM(F25:F27)</f>
        <v>14987910.789999999</v>
      </c>
      <c r="G24" s="39">
        <f>SUM(G25:G27)</f>
        <v>0</v>
      </c>
      <c r="H24" s="54">
        <v>64000</v>
      </c>
    </row>
    <row r="25" spans="1:8" ht="24.75" customHeight="1" x14ac:dyDescent="0.25">
      <c r="A25" s="42" t="s">
        <v>201</v>
      </c>
      <c r="B25" s="38" t="s">
        <v>193</v>
      </c>
      <c r="C25" s="38">
        <v>150</v>
      </c>
      <c r="D25" s="39">
        <f>F25+H25</f>
        <v>14631200</v>
      </c>
      <c r="E25" s="38" t="s">
        <v>145</v>
      </c>
      <c r="F25" s="39">
        <v>14567200</v>
      </c>
      <c r="G25" s="39">
        <v>0</v>
      </c>
      <c r="H25" s="54">
        <v>64000</v>
      </c>
    </row>
    <row r="26" spans="1:8" ht="90" customHeight="1" x14ac:dyDescent="0.25">
      <c r="A26" s="42" t="s">
        <v>203</v>
      </c>
      <c r="B26" s="38" t="s">
        <v>202</v>
      </c>
      <c r="C26" s="38">
        <v>150</v>
      </c>
      <c r="D26" s="39">
        <f t="shared" ref="D26:D27" si="0">F26+G26</f>
        <v>310500</v>
      </c>
      <c r="E26" s="38" t="s">
        <v>145</v>
      </c>
      <c r="F26" s="39">
        <v>310500</v>
      </c>
      <c r="G26" s="39">
        <v>0</v>
      </c>
      <c r="H26" s="38" t="s">
        <v>145</v>
      </c>
    </row>
    <row r="27" spans="1:8" ht="92.25" customHeight="1" x14ac:dyDescent="0.25">
      <c r="A27" s="42" t="s">
        <v>205</v>
      </c>
      <c r="B27" s="38" t="s">
        <v>204</v>
      </c>
      <c r="C27" s="38">
        <v>150</v>
      </c>
      <c r="D27" s="39">
        <f t="shared" si="0"/>
        <v>110210.79</v>
      </c>
      <c r="E27" s="38" t="s">
        <v>67</v>
      </c>
      <c r="F27" s="39">
        <v>110210.79</v>
      </c>
      <c r="G27" s="39">
        <v>0</v>
      </c>
      <c r="H27" s="38" t="s">
        <v>145</v>
      </c>
    </row>
    <row r="28" spans="1:8" s="27" customFormat="1" ht="25.5" customHeight="1" x14ac:dyDescent="0.25">
      <c r="A28" s="42" t="s">
        <v>72</v>
      </c>
      <c r="B28" s="38">
        <v>1400</v>
      </c>
      <c r="C28" s="38">
        <v>150</v>
      </c>
      <c r="D28" s="39">
        <f>H28</f>
        <v>3350000</v>
      </c>
      <c r="E28" s="38" t="s">
        <v>67</v>
      </c>
      <c r="F28" s="38" t="s">
        <v>67</v>
      </c>
      <c r="G28" s="38" t="s">
        <v>67</v>
      </c>
      <c r="H28" s="39">
        <v>3350000</v>
      </c>
    </row>
    <row r="29" spans="1:8" ht="30" customHeight="1" x14ac:dyDescent="0.25">
      <c r="A29" s="41" t="s">
        <v>73</v>
      </c>
      <c r="B29" s="38">
        <v>1900</v>
      </c>
      <c r="C29" s="38" t="s">
        <v>67</v>
      </c>
      <c r="D29" s="40">
        <f>D30</f>
        <v>0</v>
      </c>
      <c r="E29" s="38" t="s">
        <v>67</v>
      </c>
      <c r="F29" s="38" t="s">
        <v>67</v>
      </c>
      <c r="G29" s="38" t="s">
        <v>67</v>
      </c>
      <c r="H29" s="40">
        <f>H30</f>
        <v>0</v>
      </c>
    </row>
    <row r="30" spans="1:8" ht="31.5" x14ac:dyDescent="0.25">
      <c r="A30" s="43" t="s">
        <v>141</v>
      </c>
      <c r="B30" s="38">
        <v>1900</v>
      </c>
      <c r="C30" s="38">
        <v>440</v>
      </c>
      <c r="D30" s="39">
        <f>H30</f>
        <v>0</v>
      </c>
      <c r="E30" s="38" t="s">
        <v>145</v>
      </c>
      <c r="F30" s="38" t="s">
        <v>145</v>
      </c>
      <c r="G30" s="38" t="s">
        <v>145</v>
      </c>
      <c r="H30" s="39">
        <v>0</v>
      </c>
    </row>
    <row r="31" spans="1:8" ht="27.75" customHeight="1" x14ac:dyDescent="0.25">
      <c r="A31" s="41" t="s">
        <v>74</v>
      </c>
      <c r="B31" s="38">
        <v>2000</v>
      </c>
      <c r="C31" s="38" t="s">
        <v>67</v>
      </c>
      <c r="D31" s="40">
        <f>D32+D50+D56+D63</f>
        <v>108407220.28</v>
      </c>
      <c r="E31" s="40">
        <f>E32+E50+E56+E63</f>
        <v>79773142.219999999</v>
      </c>
      <c r="F31" s="40">
        <f>F32+F50+F63</f>
        <v>14987910.789999999</v>
      </c>
      <c r="G31" s="40">
        <f>G32+G50+G63</f>
        <v>0</v>
      </c>
      <c r="H31" s="40">
        <f>H32+H50+H56+H63</f>
        <v>13646167.27</v>
      </c>
    </row>
    <row r="32" spans="1:8" s="29" customFormat="1" ht="34.5" customHeight="1" x14ac:dyDescent="0.25">
      <c r="A32" s="44" t="s">
        <v>75</v>
      </c>
      <c r="B32" s="45">
        <v>2100</v>
      </c>
      <c r="C32" s="45" t="s">
        <v>145</v>
      </c>
      <c r="D32" s="46">
        <f>E32+H32+F32</f>
        <v>65861806.089999989</v>
      </c>
      <c r="E32" s="46">
        <f>E33+E43+E44</f>
        <v>60637752.999999993</v>
      </c>
      <c r="F32" s="46">
        <f>F33+F43+F44</f>
        <v>89178</v>
      </c>
      <c r="G32" s="46"/>
      <c r="H32" s="46">
        <f>H33+H43+H44</f>
        <v>5134875.09</v>
      </c>
    </row>
    <row r="33" spans="1:8" ht="15.75" x14ac:dyDescent="0.25">
      <c r="A33" s="42" t="s">
        <v>16</v>
      </c>
      <c r="B33" s="78">
        <v>2101</v>
      </c>
      <c r="C33" s="78">
        <v>111.119</v>
      </c>
      <c r="D33" s="79">
        <f>E33+H33+F33</f>
        <v>65670808.819999993</v>
      </c>
      <c r="E33" s="79">
        <f>E35+E45</f>
        <v>60637352.999999993</v>
      </c>
      <c r="F33" s="79">
        <f>F35+F45</f>
        <v>89178</v>
      </c>
      <c r="G33" s="79"/>
      <c r="H33" s="79">
        <f>H35+H45</f>
        <v>4944277.82</v>
      </c>
    </row>
    <row r="34" spans="1:8" ht="36" customHeight="1" x14ac:dyDescent="0.25">
      <c r="A34" s="42" t="s">
        <v>76</v>
      </c>
      <c r="B34" s="78"/>
      <c r="C34" s="78"/>
      <c r="D34" s="79">
        <f t="shared" ref="D34" si="1">E34+H34</f>
        <v>0</v>
      </c>
      <c r="E34" s="79"/>
      <c r="F34" s="79"/>
      <c r="G34" s="79"/>
      <c r="H34" s="79"/>
    </row>
    <row r="35" spans="1:8" ht="33" customHeight="1" x14ac:dyDescent="0.25">
      <c r="A35" s="42" t="s">
        <v>26</v>
      </c>
      <c r="B35" s="38">
        <v>2110</v>
      </c>
      <c r="C35" s="38">
        <v>111</v>
      </c>
      <c r="D35" s="40">
        <f>E35+H35+F35</f>
        <v>50438409.229999997</v>
      </c>
      <c r="E35" s="40">
        <f>E36+E40+E41+E42</f>
        <v>46572467.739999995</v>
      </c>
      <c r="F35" s="40">
        <f>F36+F40+F41+F42</f>
        <v>68493.09</v>
      </c>
      <c r="G35" s="39"/>
      <c r="H35" s="40">
        <f>H36+H40+H41+H42</f>
        <v>3797448.4</v>
      </c>
    </row>
    <row r="36" spans="1:8" ht="15.75" x14ac:dyDescent="0.25">
      <c r="A36" s="42" t="s">
        <v>16</v>
      </c>
      <c r="B36" s="78">
        <v>2111</v>
      </c>
      <c r="C36" s="78">
        <v>111</v>
      </c>
      <c r="D36" s="77">
        <f>E36+H36+F36</f>
        <v>28982239.119999997</v>
      </c>
      <c r="E36" s="77">
        <v>28228474.68</v>
      </c>
      <c r="F36" s="77">
        <f>20797.24</f>
        <v>20797.240000000002</v>
      </c>
      <c r="G36" s="77"/>
      <c r="H36" s="77">
        <v>732967.2</v>
      </c>
    </row>
    <row r="37" spans="1:8" ht="27" customHeight="1" x14ac:dyDescent="0.25">
      <c r="A37" s="42" t="s">
        <v>27</v>
      </c>
      <c r="B37" s="78"/>
      <c r="C37" s="78"/>
      <c r="D37" s="77">
        <f t="shared" ref="D37" si="2">E37+H37</f>
        <v>0</v>
      </c>
      <c r="E37" s="77"/>
      <c r="F37" s="77"/>
      <c r="G37" s="77"/>
      <c r="H37" s="77"/>
    </row>
    <row r="38" spans="1:8" ht="39" customHeight="1" x14ac:dyDescent="0.25">
      <c r="A38" s="42" t="s">
        <v>28</v>
      </c>
      <c r="B38" s="38">
        <v>2112</v>
      </c>
      <c r="C38" s="38">
        <v>111</v>
      </c>
      <c r="D38" s="39">
        <v>0</v>
      </c>
      <c r="E38" s="39">
        <v>0</v>
      </c>
      <c r="F38" s="39"/>
      <c r="G38" s="39"/>
      <c r="H38" s="39">
        <v>0</v>
      </c>
    </row>
    <row r="39" spans="1:8" ht="29.25" customHeight="1" x14ac:dyDescent="0.25">
      <c r="A39" s="42" t="s">
        <v>29</v>
      </c>
      <c r="B39" s="38">
        <v>2113</v>
      </c>
      <c r="C39" s="38">
        <v>111</v>
      </c>
      <c r="D39" s="39">
        <v>0</v>
      </c>
      <c r="E39" s="39">
        <v>0</v>
      </c>
      <c r="F39" s="39"/>
      <c r="G39" s="39"/>
      <c r="H39" s="39">
        <v>0</v>
      </c>
    </row>
    <row r="40" spans="1:8" ht="31.5" customHeight="1" x14ac:dyDescent="0.25">
      <c r="A40" s="42" t="s">
        <v>30</v>
      </c>
      <c r="B40" s="38">
        <v>2114</v>
      </c>
      <c r="C40" s="38">
        <v>111</v>
      </c>
      <c r="D40" s="39">
        <f>E40+H40+F40</f>
        <v>12375806.810000001</v>
      </c>
      <c r="E40" s="39">
        <v>10617086.4</v>
      </c>
      <c r="F40" s="39">
        <v>47695.85</v>
      </c>
      <c r="G40" s="39"/>
      <c r="H40" s="39">
        <v>1711024.56</v>
      </c>
    </row>
    <row r="41" spans="1:8" ht="34.5" customHeight="1" x14ac:dyDescent="0.25">
      <c r="A41" s="42" t="s">
        <v>31</v>
      </c>
      <c r="B41" s="38">
        <v>2115</v>
      </c>
      <c r="C41" s="38">
        <v>111</v>
      </c>
      <c r="D41" s="39">
        <f>E41+H41</f>
        <v>8139722.9000000004</v>
      </c>
      <c r="E41" s="39">
        <v>7426375.6600000001</v>
      </c>
      <c r="F41" s="39"/>
      <c r="G41" s="39"/>
      <c r="H41" s="39">
        <v>713347.24</v>
      </c>
    </row>
    <row r="42" spans="1:8" ht="36" customHeight="1" x14ac:dyDescent="0.25">
      <c r="A42" s="42" t="s">
        <v>32</v>
      </c>
      <c r="B42" s="38">
        <v>2116</v>
      </c>
      <c r="C42" s="38">
        <v>111</v>
      </c>
      <c r="D42" s="39">
        <f>E42+H42</f>
        <v>940640.4</v>
      </c>
      <c r="E42" s="39">
        <v>300531</v>
      </c>
      <c r="F42" s="39"/>
      <c r="G42" s="39"/>
      <c r="H42" s="39">
        <v>640109.4</v>
      </c>
    </row>
    <row r="43" spans="1:8" ht="36.75" customHeight="1" x14ac:dyDescent="0.25">
      <c r="A43" s="42" t="s">
        <v>33</v>
      </c>
      <c r="B43" s="38">
        <v>2120</v>
      </c>
      <c r="C43" s="38">
        <v>112</v>
      </c>
      <c r="D43" s="40">
        <f t="shared" ref="D43:D44" si="3">E43+H43</f>
        <v>190997.27</v>
      </c>
      <c r="E43" s="40">
        <v>400</v>
      </c>
      <c r="F43" s="40"/>
      <c r="G43" s="40"/>
      <c r="H43" s="40">
        <v>190597.27</v>
      </c>
    </row>
    <row r="44" spans="1:8" ht="56.25" customHeight="1" x14ac:dyDescent="0.25">
      <c r="A44" s="42" t="s">
        <v>34</v>
      </c>
      <c r="B44" s="38">
        <v>2130</v>
      </c>
      <c r="C44" s="38">
        <v>113</v>
      </c>
      <c r="D44" s="51">
        <f t="shared" si="3"/>
        <v>0</v>
      </c>
      <c r="E44" s="40">
        <v>0</v>
      </c>
      <c r="F44" s="40"/>
      <c r="G44" s="40"/>
      <c r="H44" s="40">
        <v>0</v>
      </c>
    </row>
    <row r="45" spans="1:8" ht="66" customHeight="1" x14ac:dyDescent="0.25">
      <c r="A45" s="42" t="s">
        <v>35</v>
      </c>
      <c r="B45" s="38">
        <v>2140</v>
      </c>
      <c r="C45" s="38">
        <v>119</v>
      </c>
      <c r="D45" s="40">
        <f>E45+H45+F45</f>
        <v>15232399.59</v>
      </c>
      <c r="E45" s="40">
        <f>E46</f>
        <v>14064885.26</v>
      </c>
      <c r="F45" s="40">
        <f>F46</f>
        <v>20684.91</v>
      </c>
      <c r="G45" s="40"/>
      <c r="H45" s="40">
        <f>H46</f>
        <v>1146829.42</v>
      </c>
    </row>
    <row r="46" spans="1:8" ht="15.75" x14ac:dyDescent="0.25">
      <c r="A46" s="42" t="s">
        <v>6</v>
      </c>
      <c r="B46" s="78">
        <v>2141</v>
      </c>
      <c r="C46" s="78">
        <v>119</v>
      </c>
      <c r="D46" s="77">
        <f>E46+F46+G46+H46</f>
        <v>15232399.59</v>
      </c>
      <c r="E46" s="77">
        <v>14064885.26</v>
      </c>
      <c r="F46" s="77">
        <v>20684.91</v>
      </c>
      <c r="G46" s="77"/>
      <c r="H46" s="77">
        <v>1146829.42</v>
      </c>
    </row>
    <row r="47" spans="1:8" ht="18" customHeight="1" x14ac:dyDescent="0.25">
      <c r="A47" s="42" t="s">
        <v>36</v>
      </c>
      <c r="B47" s="78"/>
      <c r="C47" s="78"/>
      <c r="D47" s="77"/>
      <c r="E47" s="77"/>
      <c r="F47" s="77"/>
      <c r="G47" s="77"/>
      <c r="H47" s="77"/>
    </row>
    <row r="48" spans="1:8" ht="30" customHeight="1" x14ac:dyDescent="0.25">
      <c r="A48" s="42" t="s">
        <v>37</v>
      </c>
      <c r="B48" s="38">
        <v>2142</v>
      </c>
      <c r="C48" s="38">
        <v>119</v>
      </c>
      <c r="D48" s="38"/>
      <c r="E48" s="38"/>
      <c r="F48" s="38"/>
      <c r="G48" s="38"/>
      <c r="H48" s="38"/>
    </row>
    <row r="49" spans="1:8" ht="15.75" x14ac:dyDescent="0.25">
      <c r="A49" s="42" t="s">
        <v>7</v>
      </c>
      <c r="B49" s="38"/>
      <c r="C49" s="38"/>
      <c r="D49" s="38"/>
      <c r="E49" s="38"/>
      <c r="F49" s="38"/>
      <c r="G49" s="38"/>
      <c r="H49" s="38"/>
    </row>
    <row r="50" spans="1:8" s="29" customFormat="1" ht="33" customHeight="1" x14ac:dyDescent="0.25">
      <c r="A50" s="44" t="s">
        <v>38</v>
      </c>
      <c r="B50" s="45">
        <v>2200</v>
      </c>
      <c r="C50" s="45">
        <v>300</v>
      </c>
      <c r="D50" s="46">
        <f>E50+F50+H50</f>
        <v>19052530.359999999</v>
      </c>
      <c r="E50" s="46">
        <f>E52</f>
        <v>4421330.3600000003</v>
      </c>
      <c r="F50" s="46">
        <f>F53</f>
        <v>14567200</v>
      </c>
      <c r="G50" s="46"/>
      <c r="H50" s="46">
        <f t="shared" ref="H50" si="4">H53</f>
        <v>64000</v>
      </c>
    </row>
    <row r="51" spans="1:8" ht="15.75" x14ac:dyDescent="0.25">
      <c r="A51" s="42" t="s">
        <v>16</v>
      </c>
      <c r="B51" s="38"/>
      <c r="C51" s="38"/>
      <c r="D51" s="38"/>
      <c r="E51" s="38"/>
      <c r="F51" s="38"/>
      <c r="G51" s="38"/>
      <c r="H51" s="38"/>
    </row>
    <row r="52" spans="1:8" ht="46.5" customHeight="1" x14ac:dyDescent="0.25">
      <c r="A52" s="42" t="s">
        <v>40</v>
      </c>
      <c r="B52" s="38">
        <v>2211</v>
      </c>
      <c r="C52" s="38">
        <v>321</v>
      </c>
      <c r="D52" s="39">
        <f>E52</f>
        <v>4421330.3600000003</v>
      </c>
      <c r="E52" s="39">
        <v>4421330.3600000003</v>
      </c>
      <c r="F52" s="39"/>
      <c r="G52" s="39"/>
      <c r="H52" s="39">
        <v>0</v>
      </c>
    </row>
    <row r="53" spans="1:8" ht="60" customHeight="1" x14ac:dyDescent="0.25">
      <c r="A53" s="42" t="s">
        <v>41</v>
      </c>
      <c r="B53" s="38">
        <v>2220</v>
      </c>
      <c r="C53" s="38">
        <v>340</v>
      </c>
      <c r="D53" s="39">
        <f>F53+H53</f>
        <v>14631200</v>
      </c>
      <c r="E53" s="39"/>
      <c r="F53" s="39">
        <v>14567200</v>
      </c>
      <c r="G53" s="39"/>
      <c r="H53" s="39">
        <v>64000</v>
      </c>
    </row>
    <row r="54" spans="1:8" ht="25.5" customHeight="1" x14ac:dyDescent="0.25">
      <c r="A54" s="42" t="s">
        <v>195</v>
      </c>
      <c r="B54" s="38">
        <v>2240</v>
      </c>
      <c r="C54" s="38">
        <v>360</v>
      </c>
      <c r="D54" s="39"/>
      <c r="E54" s="39"/>
      <c r="F54" s="39"/>
      <c r="G54" s="39"/>
      <c r="H54" s="39"/>
    </row>
    <row r="55" spans="1:8" ht="46.5" customHeight="1" x14ac:dyDescent="0.25">
      <c r="A55" s="42" t="s">
        <v>196</v>
      </c>
      <c r="B55" s="38" t="s">
        <v>197</v>
      </c>
      <c r="C55" s="38">
        <v>360</v>
      </c>
      <c r="D55" s="39"/>
      <c r="E55" s="39"/>
      <c r="F55" s="39"/>
      <c r="G55" s="39"/>
      <c r="H55" s="39"/>
    </row>
    <row r="56" spans="1:8" s="28" customFormat="1" ht="36" customHeight="1" x14ac:dyDescent="0.25">
      <c r="A56" s="41" t="s">
        <v>77</v>
      </c>
      <c r="B56" s="50">
        <v>2300</v>
      </c>
      <c r="C56" s="50">
        <v>850</v>
      </c>
      <c r="D56" s="40">
        <f>E56+H56</f>
        <v>1393541.51</v>
      </c>
      <c r="E56" s="40">
        <f>E58+E59+E60</f>
        <v>1215385.21</v>
      </c>
      <c r="F56" s="40"/>
      <c r="G56" s="40"/>
      <c r="H56" s="40">
        <f>H58+H59+H60</f>
        <v>178156.3</v>
      </c>
    </row>
    <row r="57" spans="1:8" ht="15.75" x14ac:dyDescent="0.25">
      <c r="A57" s="42" t="s">
        <v>16</v>
      </c>
      <c r="B57" s="38"/>
      <c r="C57" s="38"/>
      <c r="D57" s="39"/>
      <c r="E57" s="39"/>
      <c r="F57" s="39"/>
      <c r="G57" s="39"/>
      <c r="H57" s="39"/>
    </row>
    <row r="58" spans="1:8" s="29" customFormat="1" ht="31.5" x14ac:dyDescent="0.25">
      <c r="A58" s="44" t="s">
        <v>44</v>
      </c>
      <c r="B58" s="45">
        <v>2310</v>
      </c>
      <c r="C58" s="45">
        <v>851</v>
      </c>
      <c r="D58" s="48">
        <f>E58+H58</f>
        <v>1262291.2100000002</v>
      </c>
      <c r="E58" s="48">
        <v>1136062.1100000001</v>
      </c>
      <c r="F58" s="48"/>
      <c r="G58" s="48"/>
      <c r="H58" s="48">
        <v>126229.1</v>
      </c>
    </row>
    <row r="59" spans="1:8" s="29" customFormat="1" ht="49.5" customHeight="1" x14ac:dyDescent="0.25">
      <c r="A59" s="44" t="s">
        <v>45</v>
      </c>
      <c r="B59" s="45">
        <v>2320</v>
      </c>
      <c r="C59" s="45">
        <v>852</v>
      </c>
      <c r="D59" s="48">
        <f t="shared" ref="D59:D60" si="5">E59+H59</f>
        <v>79743.899999999994</v>
      </c>
      <c r="E59" s="48">
        <v>74293.899999999994</v>
      </c>
      <c r="F59" s="48"/>
      <c r="G59" s="48"/>
      <c r="H59" s="48">
        <v>5450</v>
      </c>
    </row>
    <row r="60" spans="1:8" s="29" customFormat="1" ht="31.5" x14ac:dyDescent="0.25">
      <c r="A60" s="44" t="s">
        <v>46</v>
      </c>
      <c r="B60" s="45">
        <v>2330</v>
      </c>
      <c r="C60" s="45">
        <v>853</v>
      </c>
      <c r="D60" s="48">
        <f t="shared" si="5"/>
        <v>51506.399999999994</v>
      </c>
      <c r="E60" s="48">
        <v>5029.2</v>
      </c>
      <c r="F60" s="48"/>
      <c r="G60" s="48"/>
      <c r="H60" s="48">
        <v>46477.2</v>
      </c>
    </row>
    <row r="61" spans="1:8" ht="27" customHeight="1" x14ac:dyDescent="0.25">
      <c r="A61" s="42" t="s">
        <v>78</v>
      </c>
      <c r="B61" s="38">
        <v>2400</v>
      </c>
      <c r="C61" s="38" t="s">
        <v>145</v>
      </c>
      <c r="D61" s="52"/>
      <c r="E61" s="52"/>
      <c r="F61" s="52"/>
      <c r="G61" s="52"/>
      <c r="H61" s="39" t="s">
        <v>145</v>
      </c>
    </row>
    <row r="62" spans="1:8" ht="32.25" customHeight="1" x14ac:dyDescent="0.25">
      <c r="A62" s="42" t="s">
        <v>79</v>
      </c>
      <c r="B62" s="38">
        <v>2500</v>
      </c>
      <c r="C62" s="38" t="s">
        <v>145</v>
      </c>
      <c r="D62" s="52"/>
      <c r="E62" s="52"/>
      <c r="F62" s="52"/>
      <c r="G62" s="52"/>
      <c r="H62" s="39" t="s">
        <v>145</v>
      </c>
    </row>
    <row r="63" spans="1:8" s="28" customFormat="1" ht="32.25" customHeight="1" x14ac:dyDescent="0.25">
      <c r="A63" s="41" t="s">
        <v>53</v>
      </c>
      <c r="B63" s="50">
        <v>2600</v>
      </c>
      <c r="C63" s="50" t="s">
        <v>145</v>
      </c>
      <c r="D63" s="40">
        <f>D64</f>
        <v>22099342.32</v>
      </c>
      <c r="E63" s="40">
        <f>E64</f>
        <v>13498673.65</v>
      </c>
      <c r="F63" s="40">
        <f>F64</f>
        <v>331532.78999999998</v>
      </c>
      <c r="G63" s="40">
        <f>G64</f>
        <v>0</v>
      </c>
      <c r="H63" s="40">
        <f>H64</f>
        <v>8269135.8799999999</v>
      </c>
    </row>
    <row r="64" spans="1:8" s="29" customFormat="1" ht="29.25" customHeight="1" x14ac:dyDescent="0.25">
      <c r="A64" s="44" t="s">
        <v>56</v>
      </c>
      <c r="B64" s="45">
        <v>2640</v>
      </c>
      <c r="C64" s="45">
        <v>244</v>
      </c>
      <c r="D64" s="48">
        <f>E64+F64+H64</f>
        <v>22099342.32</v>
      </c>
      <c r="E64" s="48">
        <f>SUM(E65:E73)</f>
        <v>13498673.65</v>
      </c>
      <c r="F64" s="48">
        <f>SUM(F65:F73)</f>
        <v>331532.78999999998</v>
      </c>
      <c r="G64" s="48">
        <v>0</v>
      </c>
      <c r="H64" s="48">
        <f t="shared" ref="H64" si="6">SUM(H65:H73)</f>
        <v>8269135.8799999999</v>
      </c>
    </row>
    <row r="65" spans="1:8" ht="22.5" customHeight="1" x14ac:dyDescent="0.25">
      <c r="A65" s="53" t="s">
        <v>184</v>
      </c>
      <c r="B65" s="45">
        <v>2640</v>
      </c>
      <c r="C65" s="38">
        <v>221</v>
      </c>
      <c r="D65" s="39">
        <f>E65+F65+G65+H65</f>
        <v>186057.85</v>
      </c>
      <c r="E65" s="39">
        <v>155376</v>
      </c>
      <c r="F65" s="39">
        <v>0</v>
      </c>
      <c r="G65" s="39"/>
      <c r="H65" s="39">
        <v>30681.85</v>
      </c>
    </row>
    <row r="66" spans="1:8" ht="22.5" customHeight="1" x14ac:dyDescent="0.25">
      <c r="A66" s="53" t="s">
        <v>185</v>
      </c>
      <c r="B66" s="45">
        <v>2640</v>
      </c>
      <c r="C66" s="38">
        <v>222</v>
      </c>
      <c r="D66" s="39">
        <f t="shared" ref="D66:D73" si="7">E66+F66+G66+H66</f>
        <v>150034.4</v>
      </c>
      <c r="E66" s="39">
        <v>19234.400000000001</v>
      </c>
      <c r="F66" s="39">
        <v>0</v>
      </c>
      <c r="G66" s="39"/>
      <c r="H66" s="39">
        <v>130800</v>
      </c>
    </row>
    <row r="67" spans="1:8" ht="22.5" customHeight="1" x14ac:dyDescent="0.25">
      <c r="A67" s="53" t="s">
        <v>186</v>
      </c>
      <c r="B67" s="45">
        <v>2640</v>
      </c>
      <c r="C67" s="38">
        <v>223</v>
      </c>
      <c r="D67" s="39">
        <f t="shared" si="7"/>
        <v>9570706.5999999996</v>
      </c>
      <c r="E67" s="39">
        <v>8597142.2899999991</v>
      </c>
      <c r="F67" s="39">
        <v>0</v>
      </c>
      <c r="G67" s="39"/>
      <c r="H67" s="39">
        <v>973564.31</v>
      </c>
    </row>
    <row r="68" spans="1:8" ht="22.5" customHeight="1" x14ac:dyDescent="0.25">
      <c r="A68" s="53" t="s">
        <v>187</v>
      </c>
      <c r="B68" s="45">
        <v>2640</v>
      </c>
      <c r="C68" s="38">
        <v>224</v>
      </c>
      <c r="D68" s="39">
        <f t="shared" si="7"/>
        <v>1584.58</v>
      </c>
      <c r="E68" s="39">
        <v>0</v>
      </c>
      <c r="F68" s="39">
        <v>0</v>
      </c>
      <c r="G68" s="39"/>
      <c r="H68" s="39">
        <v>1584.58</v>
      </c>
    </row>
    <row r="69" spans="1:8" ht="22.5" customHeight="1" x14ac:dyDescent="0.25">
      <c r="A69" s="53" t="s">
        <v>188</v>
      </c>
      <c r="B69" s="45">
        <v>2640</v>
      </c>
      <c r="C69" s="38">
        <v>225</v>
      </c>
      <c r="D69" s="39">
        <f t="shared" si="7"/>
        <v>2794790.6399999997</v>
      </c>
      <c r="E69" s="39">
        <f>1016482.96+109355+57800+124853.5</f>
        <v>1308491.46</v>
      </c>
      <c r="F69" s="39">
        <v>0</v>
      </c>
      <c r="G69" s="39"/>
      <c r="H69" s="39">
        <v>1486299.18</v>
      </c>
    </row>
    <row r="70" spans="1:8" ht="22.5" customHeight="1" x14ac:dyDescent="0.25">
      <c r="A70" s="53" t="s">
        <v>189</v>
      </c>
      <c r="B70" s="45">
        <v>2640</v>
      </c>
      <c r="C70" s="38">
        <v>226</v>
      </c>
      <c r="D70" s="39">
        <f t="shared" si="7"/>
        <v>4389190.2100000009</v>
      </c>
      <c r="E70" s="39">
        <f>2781047.99+8142.22</f>
        <v>2789190.2100000004</v>
      </c>
      <c r="F70" s="39">
        <v>0</v>
      </c>
      <c r="G70" s="39"/>
      <c r="H70" s="39">
        <v>1600000</v>
      </c>
    </row>
    <row r="71" spans="1:8" ht="22.5" customHeight="1" x14ac:dyDescent="0.25">
      <c r="A71" s="53" t="s">
        <v>189</v>
      </c>
      <c r="B71" s="45">
        <v>2640</v>
      </c>
      <c r="C71" s="38">
        <v>227</v>
      </c>
      <c r="D71" s="39">
        <f t="shared" si="7"/>
        <v>88772.56</v>
      </c>
      <c r="E71" s="39">
        <v>88772.56</v>
      </c>
      <c r="F71" s="39">
        <v>0</v>
      </c>
      <c r="G71" s="39"/>
      <c r="H71" s="39">
        <v>0</v>
      </c>
    </row>
    <row r="72" spans="1:8" ht="23.25" customHeight="1" x14ac:dyDescent="0.25">
      <c r="A72" s="53" t="s">
        <v>190</v>
      </c>
      <c r="B72" s="45">
        <v>2640</v>
      </c>
      <c r="C72" s="38">
        <v>310</v>
      </c>
      <c r="D72" s="39">
        <f t="shared" si="7"/>
        <v>1196707.72</v>
      </c>
      <c r="E72" s="39">
        <f>200000-109355</f>
        <v>90645</v>
      </c>
      <c r="F72" s="39">
        <v>13612</v>
      </c>
      <c r="G72" s="39"/>
      <c r="H72" s="39">
        <f>1427450.72-335000</f>
        <v>1092450.72</v>
      </c>
    </row>
    <row r="73" spans="1:8" ht="21.75" customHeight="1" x14ac:dyDescent="0.25">
      <c r="A73" s="53" t="s">
        <v>190</v>
      </c>
      <c r="B73" s="45">
        <v>2640</v>
      </c>
      <c r="C73" s="38">
        <v>340</v>
      </c>
      <c r="D73" s="39">
        <f t="shared" si="7"/>
        <v>3721497.7600000002</v>
      </c>
      <c r="E73" s="39">
        <f>354754+196774.29+63376+50000-57800-35400+2970.94-124853.5</f>
        <v>449821.73</v>
      </c>
      <c r="F73" s="39">
        <v>317920.78999999998</v>
      </c>
      <c r="G73" s="39"/>
      <c r="H73" s="39">
        <f>109722.24+255618+54000+5615+1628800+100000+800000</f>
        <v>2953755.24</v>
      </c>
    </row>
    <row r="74" spans="1:8" s="28" customFormat="1" ht="27" customHeight="1" x14ac:dyDescent="0.25">
      <c r="A74" s="41" t="s">
        <v>80</v>
      </c>
      <c r="B74" s="50"/>
      <c r="C74" s="50" t="s">
        <v>67</v>
      </c>
      <c r="D74" s="40">
        <f>D75</f>
        <v>8142.22</v>
      </c>
      <c r="E74" s="40">
        <f>E75</f>
        <v>8142.22</v>
      </c>
      <c r="F74" s="40">
        <f>F75</f>
        <v>0</v>
      </c>
      <c r="G74" s="40">
        <f>G75</f>
        <v>0</v>
      </c>
      <c r="H74" s="40">
        <f>H75</f>
        <v>0</v>
      </c>
    </row>
    <row r="75" spans="1:8" ht="15.75" x14ac:dyDescent="0.25">
      <c r="A75" s="42" t="s">
        <v>16</v>
      </c>
      <c r="B75" s="78"/>
      <c r="C75" s="78">
        <v>510</v>
      </c>
      <c r="D75" s="77">
        <f>E75</f>
        <v>8142.22</v>
      </c>
      <c r="E75" s="77">
        <v>8142.22</v>
      </c>
      <c r="F75" s="77">
        <v>0</v>
      </c>
      <c r="G75" s="77">
        <v>0</v>
      </c>
      <c r="H75" s="77">
        <v>0</v>
      </c>
    </row>
    <row r="76" spans="1:8" ht="19.5" customHeight="1" x14ac:dyDescent="0.25">
      <c r="A76" s="42" t="s">
        <v>81</v>
      </c>
      <c r="B76" s="78"/>
      <c r="C76" s="78"/>
      <c r="D76" s="77"/>
      <c r="E76" s="77"/>
      <c r="F76" s="77"/>
      <c r="G76" s="77"/>
      <c r="H76" s="77"/>
    </row>
    <row r="77" spans="1:8" ht="18.75" customHeight="1" x14ac:dyDescent="0.25">
      <c r="A77" s="42" t="s">
        <v>82</v>
      </c>
      <c r="B77" s="38"/>
      <c r="C77" s="38"/>
      <c r="D77" s="38"/>
      <c r="E77" s="38"/>
      <c r="F77" s="38"/>
      <c r="G77" s="38"/>
      <c r="H77" s="38"/>
    </row>
    <row r="78" spans="1:8" s="28" customFormat="1" ht="28.5" customHeight="1" x14ac:dyDescent="0.25">
      <c r="A78" s="41" t="s">
        <v>83</v>
      </c>
      <c r="B78" s="50">
        <v>3000</v>
      </c>
      <c r="C78" s="50">
        <v>100</v>
      </c>
      <c r="D78" s="40">
        <f>D79</f>
        <v>-335000</v>
      </c>
      <c r="E78" s="40"/>
      <c r="F78" s="40"/>
      <c r="G78" s="40"/>
      <c r="H78" s="40">
        <f>H79</f>
        <v>-335000</v>
      </c>
    </row>
    <row r="79" spans="1:8" ht="15.75" x14ac:dyDescent="0.25">
      <c r="A79" s="42" t="s">
        <v>16</v>
      </c>
      <c r="B79" s="78">
        <v>3010</v>
      </c>
      <c r="C79" s="78">
        <v>189</v>
      </c>
      <c r="D79" s="77">
        <f>H79</f>
        <v>-335000</v>
      </c>
      <c r="E79" s="77"/>
      <c r="F79" s="77"/>
      <c r="G79" s="77"/>
      <c r="H79" s="77">
        <f>-335000</f>
        <v>-335000</v>
      </c>
    </row>
    <row r="80" spans="1:8" ht="21.75" customHeight="1" x14ac:dyDescent="0.25">
      <c r="A80" s="42" t="s">
        <v>84</v>
      </c>
      <c r="B80" s="78"/>
      <c r="C80" s="78"/>
      <c r="D80" s="77"/>
      <c r="E80" s="77"/>
      <c r="F80" s="77"/>
      <c r="G80" s="77"/>
      <c r="H80" s="77"/>
    </row>
    <row r="81" spans="1:8" ht="21.75" customHeight="1" x14ac:dyDescent="0.25">
      <c r="A81" s="42" t="s">
        <v>85</v>
      </c>
      <c r="B81" s="38"/>
      <c r="C81" s="38"/>
      <c r="D81" s="38"/>
      <c r="E81" s="38"/>
      <c r="F81" s="38"/>
      <c r="G81" s="38"/>
      <c r="H81" s="38"/>
    </row>
    <row r="82" spans="1:8" ht="32.25" customHeight="1" x14ac:dyDescent="0.25">
      <c r="A82" s="41" t="s">
        <v>86</v>
      </c>
      <c r="B82" s="38"/>
      <c r="C82" s="38" t="s">
        <v>67</v>
      </c>
      <c r="D82" s="40">
        <f>H82</f>
        <v>1543654.35</v>
      </c>
      <c r="E82" s="39"/>
      <c r="F82" s="39"/>
      <c r="G82" s="39"/>
      <c r="H82" s="40">
        <v>1543654.35</v>
      </c>
    </row>
    <row r="83" spans="1:8" ht="33" customHeight="1" x14ac:dyDescent="0.25">
      <c r="A83" s="41" t="s">
        <v>87</v>
      </c>
      <c r="B83" s="38"/>
      <c r="C83" s="38" t="s">
        <v>67</v>
      </c>
      <c r="D83" s="40">
        <f>H83</f>
        <v>0</v>
      </c>
      <c r="E83" s="38"/>
      <c r="F83" s="38"/>
      <c r="G83" s="38"/>
      <c r="H83" s="40">
        <v>0</v>
      </c>
    </row>
  </sheetData>
  <mergeCells count="62">
    <mergeCell ref="B4:B10"/>
    <mergeCell ref="D4:D10"/>
    <mergeCell ref="E6:H6"/>
    <mergeCell ref="G7:G10"/>
    <mergeCell ref="A12:A13"/>
    <mergeCell ref="H12:H13"/>
    <mergeCell ref="G14:G15"/>
    <mergeCell ref="H14:H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F14:F15"/>
    <mergeCell ref="H33:H34"/>
    <mergeCell ref="B36:B37"/>
    <mergeCell ref="C36:C37"/>
    <mergeCell ref="D36:D37"/>
    <mergeCell ref="E36:E37"/>
    <mergeCell ref="F36:F37"/>
    <mergeCell ref="G36:G37"/>
    <mergeCell ref="H36:H37"/>
    <mergeCell ref="B33:B34"/>
    <mergeCell ref="C33:C34"/>
    <mergeCell ref="D33:D34"/>
    <mergeCell ref="E33:E34"/>
    <mergeCell ref="F33:F34"/>
    <mergeCell ref="G33:G34"/>
    <mergeCell ref="G75:G76"/>
    <mergeCell ref="H75:H76"/>
    <mergeCell ref="B46:B47"/>
    <mergeCell ref="C46:C47"/>
    <mergeCell ref="D46:D47"/>
    <mergeCell ref="E46:E47"/>
    <mergeCell ref="F46:F47"/>
    <mergeCell ref="G46:G47"/>
    <mergeCell ref="B75:B76"/>
    <mergeCell ref="C75:C76"/>
    <mergeCell ref="D75:D76"/>
    <mergeCell ref="E75:E76"/>
    <mergeCell ref="F75:F76"/>
    <mergeCell ref="A1:H1"/>
    <mergeCell ref="A2:H2"/>
    <mergeCell ref="H79:H80"/>
    <mergeCell ref="A4:A10"/>
    <mergeCell ref="C4:C10"/>
    <mergeCell ref="E4:H5"/>
    <mergeCell ref="E7:E10"/>
    <mergeCell ref="F7:F10"/>
    <mergeCell ref="H7:H10"/>
    <mergeCell ref="B79:B80"/>
    <mergeCell ref="C79:C80"/>
    <mergeCell ref="D79:D80"/>
    <mergeCell ref="E79:E80"/>
    <mergeCell ref="F79:F80"/>
    <mergeCell ref="G79:G80"/>
    <mergeCell ref="H46:H47"/>
  </mergeCells>
  <pageMargins left="0.27559055118110237" right="0.19685039370078741" top="0.39370078740157483" bottom="0.15748031496062992" header="0.15748031496062992" footer="0.15748031496062992"/>
  <pageSetup paperSize="9" scale="9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57"/>
  <sheetViews>
    <sheetView zoomScale="90" zoomScaleNormal="90" workbookViewId="0">
      <selection activeCell="G8" sqref="G8:G9"/>
    </sheetView>
  </sheetViews>
  <sheetFormatPr defaultRowHeight="15.75" x14ac:dyDescent="0.25"/>
  <cols>
    <col min="1" max="1" width="9.7109375" style="1" customWidth="1"/>
    <col min="2" max="2" width="42" style="1" customWidth="1"/>
    <col min="3" max="3" width="8.28515625" style="1" customWidth="1"/>
    <col min="4" max="4" width="9.140625" style="1"/>
    <col min="5" max="5" width="15.42578125" style="1" customWidth="1"/>
    <col min="6" max="8" width="17" style="1" customWidth="1"/>
    <col min="9" max="9" width="14.7109375" style="1" customWidth="1"/>
    <col min="10" max="16384" width="9.140625" style="1"/>
  </cols>
  <sheetData>
    <row r="1" spans="1:9" ht="18.75" x14ac:dyDescent="0.3">
      <c r="A1" s="76" t="s">
        <v>130</v>
      </c>
      <c r="B1" s="76"/>
      <c r="C1" s="76"/>
      <c r="D1" s="76"/>
      <c r="E1" s="76"/>
      <c r="F1" s="76"/>
      <c r="G1" s="76"/>
      <c r="H1" s="76"/>
      <c r="I1" s="76"/>
    </row>
    <row r="3" spans="1:9" x14ac:dyDescent="0.25">
      <c r="A3" s="78" t="s">
        <v>88</v>
      </c>
      <c r="B3" s="78" t="s">
        <v>0</v>
      </c>
      <c r="C3" s="78" t="s">
        <v>89</v>
      </c>
      <c r="D3" s="78" t="s">
        <v>90</v>
      </c>
      <c r="E3" s="78" t="s">
        <v>121</v>
      </c>
      <c r="F3" s="78" t="s">
        <v>3</v>
      </c>
      <c r="G3" s="78"/>
      <c r="H3" s="78"/>
      <c r="I3" s="78"/>
    </row>
    <row r="4" spans="1:9" ht="46.5" customHeight="1" x14ac:dyDescent="0.25">
      <c r="A4" s="78"/>
      <c r="B4" s="78"/>
      <c r="C4" s="78"/>
      <c r="D4" s="78"/>
      <c r="E4" s="78"/>
      <c r="F4" s="78" t="s">
        <v>131</v>
      </c>
      <c r="G4" s="78" t="s">
        <v>147</v>
      </c>
      <c r="H4" s="78" t="s">
        <v>148</v>
      </c>
      <c r="I4" s="78" t="s">
        <v>120</v>
      </c>
    </row>
    <row r="5" spans="1:9" ht="33.75" customHeight="1" x14ac:dyDescent="0.25">
      <c r="A5" s="78"/>
      <c r="B5" s="78"/>
      <c r="C5" s="78"/>
      <c r="D5" s="78"/>
      <c r="E5" s="78"/>
      <c r="F5" s="78"/>
      <c r="G5" s="78"/>
      <c r="H5" s="78"/>
      <c r="I5" s="78"/>
    </row>
    <row r="6" spans="1:9" x14ac:dyDescent="0.25">
      <c r="A6" s="30">
        <v>1</v>
      </c>
      <c r="B6" s="30">
        <v>2</v>
      </c>
      <c r="C6" s="30">
        <v>3</v>
      </c>
      <c r="D6" s="30">
        <v>4</v>
      </c>
      <c r="E6" s="31" t="s">
        <v>213</v>
      </c>
      <c r="F6" s="30">
        <v>5</v>
      </c>
      <c r="G6" s="30">
        <v>5</v>
      </c>
      <c r="H6" s="30">
        <v>5</v>
      </c>
      <c r="I6" s="30">
        <v>8</v>
      </c>
    </row>
    <row r="7" spans="1:9" ht="42" customHeight="1" x14ac:dyDescent="0.25">
      <c r="A7" s="30">
        <v>1</v>
      </c>
      <c r="B7" s="32" t="s">
        <v>91</v>
      </c>
      <c r="C7" s="30">
        <v>26000</v>
      </c>
      <c r="D7" s="30" t="s">
        <v>5</v>
      </c>
      <c r="E7" s="30">
        <v>244</v>
      </c>
      <c r="F7" s="33">
        <f>F15</f>
        <v>22099342.32</v>
      </c>
      <c r="G7" s="33">
        <f>G15</f>
        <v>25133204.52</v>
      </c>
      <c r="H7" s="33">
        <f>H15</f>
        <v>28228554.52</v>
      </c>
      <c r="I7" s="30"/>
    </row>
    <row r="8" spans="1:9" x14ac:dyDescent="0.25">
      <c r="A8" s="78" t="s">
        <v>92</v>
      </c>
      <c r="B8" s="32" t="s">
        <v>6</v>
      </c>
      <c r="C8" s="78">
        <v>26100</v>
      </c>
      <c r="D8" s="78" t="s">
        <v>5</v>
      </c>
      <c r="E8" s="78"/>
      <c r="F8" s="78"/>
      <c r="G8" s="78"/>
      <c r="H8" s="78"/>
      <c r="I8" s="78"/>
    </row>
    <row r="9" spans="1:9" ht="159" customHeight="1" x14ac:dyDescent="0.25">
      <c r="A9" s="78"/>
      <c r="B9" s="32" t="s">
        <v>93</v>
      </c>
      <c r="C9" s="78"/>
      <c r="D9" s="78"/>
      <c r="E9" s="81"/>
      <c r="F9" s="78"/>
      <c r="G9" s="78"/>
      <c r="H9" s="78"/>
      <c r="I9" s="78"/>
    </row>
    <row r="10" spans="1:9" ht="80.25" customHeight="1" x14ac:dyDescent="0.25">
      <c r="A10" s="30" t="s">
        <v>94</v>
      </c>
      <c r="B10" s="32" t="s">
        <v>95</v>
      </c>
      <c r="C10" s="30">
        <v>26200</v>
      </c>
      <c r="D10" s="30" t="s">
        <v>5</v>
      </c>
      <c r="E10" s="30"/>
      <c r="F10" s="30"/>
      <c r="G10" s="30"/>
      <c r="H10" s="30"/>
      <c r="I10" s="30"/>
    </row>
    <row r="11" spans="1:9" ht="65.25" customHeight="1" x14ac:dyDescent="0.25">
      <c r="A11" s="30" t="s">
        <v>96</v>
      </c>
      <c r="B11" s="32" t="s">
        <v>97</v>
      </c>
      <c r="C11" s="30">
        <v>26300</v>
      </c>
      <c r="D11" s="30" t="s">
        <v>5</v>
      </c>
      <c r="E11" s="30"/>
      <c r="F11" s="30"/>
      <c r="G11" s="30"/>
      <c r="H11" s="30"/>
      <c r="I11" s="30"/>
    </row>
    <row r="12" spans="1:9" ht="34.5" customHeight="1" x14ac:dyDescent="0.25">
      <c r="A12" s="30" t="s">
        <v>207</v>
      </c>
      <c r="B12" s="32" t="s">
        <v>208</v>
      </c>
      <c r="C12" s="30">
        <v>26310</v>
      </c>
      <c r="D12" s="30" t="s">
        <v>22</v>
      </c>
      <c r="E12" s="30"/>
      <c r="F12" s="30" t="s">
        <v>22</v>
      </c>
      <c r="G12" s="30"/>
      <c r="H12" s="30"/>
      <c r="I12" s="30"/>
    </row>
    <row r="13" spans="1:9" ht="27" customHeight="1" x14ac:dyDescent="0.25">
      <c r="A13" s="30"/>
      <c r="B13" s="32" t="s">
        <v>209</v>
      </c>
      <c r="C13" s="30" t="s">
        <v>210</v>
      </c>
      <c r="D13" s="30"/>
      <c r="E13" s="30"/>
      <c r="F13" s="30"/>
      <c r="G13" s="30"/>
      <c r="H13" s="30"/>
      <c r="I13" s="30"/>
    </row>
    <row r="14" spans="1:9" ht="31.5" customHeight="1" x14ac:dyDescent="0.25">
      <c r="A14" s="30" t="s">
        <v>211</v>
      </c>
      <c r="B14" s="32" t="s">
        <v>215</v>
      </c>
      <c r="C14" s="30">
        <v>26320</v>
      </c>
      <c r="D14" s="30" t="s">
        <v>22</v>
      </c>
      <c r="E14" s="30"/>
      <c r="F14" s="30" t="s">
        <v>22</v>
      </c>
      <c r="G14" s="30"/>
      <c r="H14" s="30"/>
      <c r="I14" s="30"/>
    </row>
    <row r="15" spans="1:9" ht="79.5" customHeight="1" x14ac:dyDescent="0.25">
      <c r="A15" s="30" t="s">
        <v>98</v>
      </c>
      <c r="B15" s="32" t="s">
        <v>99</v>
      </c>
      <c r="C15" s="30">
        <v>26400</v>
      </c>
      <c r="D15" s="30" t="s">
        <v>5</v>
      </c>
      <c r="E15" s="30">
        <v>244</v>
      </c>
      <c r="F15" s="33">
        <f>F16+F21+F29</f>
        <v>22099342.32</v>
      </c>
      <c r="G15" s="33">
        <f>G16+G21+G29</f>
        <v>25133204.52</v>
      </c>
      <c r="H15" s="33">
        <f>H16+H21+H29</f>
        <v>28228554.52</v>
      </c>
      <c r="I15" s="30"/>
    </row>
    <row r="16" spans="1:9" x14ac:dyDescent="0.25">
      <c r="A16" s="87" t="s">
        <v>126</v>
      </c>
      <c r="B16" s="32" t="s">
        <v>6</v>
      </c>
      <c r="C16" s="78">
        <v>26410</v>
      </c>
      <c r="D16" s="78" t="s">
        <v>5</v>
      </c>
      <c r="E16" s="78">
        <v>244</v>
      </c>
      <c r="F16" s="79">
        <f>F18</f>
        <v>13498673.65</v>
      </c>
      <c r="G16" s="79">
        <f>G18</f>
        <v>13897039.199999999</v>
      </c>
      <c r="H16" s="79">
        <f>H18</f>
        <v>14369639.199999999</v>
      </c>
      <c r="I16" s="78"/>
    </row>
    <row r="17" spans="1:9" ht="46.5" customHeight="1" x14ac:dyDescent="0.25">
      <c r="A17" s="87"/>
      <c r="B17" s="32" t="s">
        <v>100</v>
      </c>
      <c r="C17" s="78"/>
      <c r="D17" s="78"/>
      <c r="E17" s="81"/>
      <c r="F17" s="79"/>
      <c r="G17" s="79"/>
      <c r="H17" s="79"/>
      <c r="I17" s="78"/>
    </row>
    <row r="18" spans="1:9" x14ac:dyDescent="0.25">
      <c r="A18" s="78" t="s">
        <v>101</v>
      </c>
      <c r="B18" s="32" t="s">
        <v>6</v>
      </c>
      <c r="C18" s="78">
        <v>26411</v>
      </c>
      <c r="D18" s="78" t="s">
        <v>5</v>
      </c>
      <c r="E18" s="78">
        <v>244</v>
      </c>
      <c r="F18" s="77">
        <v>13498673.65</v>
      </c>
      <c r="G18" s="77">
        <v>13897039.199999999</v>
      </c>
      <c r="H18" s="77">
        <v>14369639.199999999</v>
      </c>
      <c r="I18" s="78"/>
    </row>
    <row r="19" spans="1:9" ht="32.25" customHeight="1" x14ac:dyDescent="0.25">
      <c r="A19" s="78"/>
      <c r="B19" s="34" t="s">
        <v>216</v>
      </c>
      <c r="C19" s="78"/>
      <c r="D19" s="78"/>
      <c r="E19" s="81"/>
      <c r="F19" s="77"/>
      <c r="G19" s="77"/>
      <c r="H19" s="77"/>
      <c r="I19" s="78"/>
    </row>
    <row r="20" spans="1:9" ht="37.5" customHeight="1" x14ac:dyDescent="0.25">
      <c r="A20" s="30" t="s">
        <v>103</v>
      </c>
      <c r="B20" s="34" t="s">
        <v>104</v>
      </c>
      <c r="C20" s="30">
        <v>26412</v>
      </c>
      <c r="D20" s="30" t="s">
        <v>5</v>
      </c>
      <c r="E20" s="30"/>
      <c r="F20" s="35"/>
      <c r="G20" s="35"/>
      <c r="H20" s="35"/>
      <c r="I20" s="30"/>
    </row>
    <row r="21" spans="1:9" ht="62.25" customHeight="1" x14ac:dyDescent="0.25">
      <c r="A21" s="30" t="s">
        <v>105</v>
      </c>
      <c r="B21" s="34" t="s">
        <v>106</v>
      </c>
      <c r="C21" s="30">
        <v>26420</v>
      </c>
      <c r="D21" s="30" t="s">
        <v>5</v>
      </c>
      <c r="E21" s="30">
        <v>244</v>
      </c>
      <c r="F21" s="33">
        <f>F22</f>
        <v>331532.78999999998</v>
      </c>
      <c r="G21" s="33">
        <f>G22</f>
        <v>282200</v>
      </c>
      <c r="H21" s="33">
        <f>H22</f>
        <v>282200</v>
      </c>
      <c r="I21" s="30"/>
    </row>
    <row r="22" spans="1:9" x14ac:dyDescent="0.25">
      <c r="A22" s="78" t="s">
        <v>107</v>
      </c>
      <c r="B22" s="32" t="s">
        <v>6</v>
      </c>
      <c r="C22" s="78">
        <v>26421</v>
      </c>
      <c r="D22" s="78" t="s">
        <v>5</v>
      </c>
      <c r="E22" s="78">
        <v>244</v>
      </c>
      <c r="F22" s="77">
        <f>F24+F25</f>
        <v>331532.78999999998</v>
      </c>
      <c r="G22" s="83">
        <f>G24+G25</f>
        <v>282200</v>
      </c>
      <c r="H22" s="83">
        <f>H24+H25</f>
        <v>282200</v>
      </c>
      <c r="I22" s="78"/>
    </row>
    <row r="23" spans="1:9" ht="30.75" customHeight="1" x14ac:dyDescent="0.25">
      <c r="A23" s="78"/>
      <c r="B23" s="34" t="s">
        <v>102</v>
      </c>
      <c r="C23" s="78"/>
      <c r="D23" s="78"/>
      <c r="E23" s="81"/>
      <c r="F23" s="77"/>
      <c r="G23" s="84"/>
      <c r="H23" s="84"/>
      <c r="I23" s="78"/>
    </row>
    <row r="24" spans="1:9" ht="113.25" customHeight="1" x14ac:dyDescent="0.25">
      <c r="A24" s="30"/>
      <c r="B24" s="34" t="s">
        <v>217</v>
      </c>
      <c r="C24" s="30" t="s">
        <v>212</v>
      </c>
      <c r="D24" s="30" t="s">
        <v>22</v>
      </c>
      <c r="E24" s="37" t="s">
        <v>224</v>
      </c>
      <c r="F24" s="35">
        <v>248400</v>
      </c>
      <c r="G24" s="35">
        <v>282200</v>
      </c>
      <c r="H24" s="35">
        <v>282200</v>
      </c>
      <c r="I24" s="30"/>
    </row>
    <row r="25" spans="1:9" ht="109.5" customHeight="1" x14ac:dyDescent="0.25">
      <c r="A25" s="30"/>
      <c r="B25" s="34" t="s">
        <v>218</v>
      </c>
      <c r="C25" s="30" t="s">
        <v>214</v>
      </c>
      <c r="D25" s="30" t="s">
        <v>22</v>
      </c>
      <c r="E25" s="36" t="s">
        <v>223</v>
      </c>
      <c r="F25" s="35">
        <v>83132.789999999994</v>
      </c>
      <c r="G25" s="35">
        <v>0</v>
      </c>
      <c r="H25" s="35">
        <v>0</v>
      </c>
      <c r="I25" s="30"/>
    </row>
    <row r="26" spans="1:9" ht="34.5" customHeight="1" x14ac:dyDescent="0.25">
      <c r="A26" s="30" t="s">
        <v>108</v>
      </c>
      <c r="B26" s="34" t="s">
        <v>104</v>
      </c>
      <c r="C26" s="30">
        <v>26422</v>
      </c>
      <c r="D26" s="30" t="s">
        <v>5</v>
      </c>
      <c r="E26" s="30"/>
      <c r="F26" s="30"/>
      <c r="G26" s="30"/>
      <c r="H26" s="30"/>
      <c r="I26" s="30"/>
    </row>
    <row r="27" spans="1:9" ht="39" customHeight="1" x14ac:dyDescent="0.25">
      <c r="A27" s="30" t="s">
        <v>109</v>
      </c>
      <c r="B27" s="32" t="s">
        <v>110</v>
      </c>
      <c r="C27" s="30">
        <v>26430</v>
      </c>
      <c r="D27" s="30" t="s">
        <v>5</v>
      </c>
      <c r="E27" s="30"/>
      <c r="F27" s="30"/>
      <c r="G27" s="30"/>
      <c r="H27" s="30"/>
      <c r="I27" s="30"/>
    </row>
    <row r="28" spans="1:9" ht="27" customHeight="1" x14ac:dyDescent="0.25">
      <c r="A28" s="30"/>
      <c r="B28" s="32" t="s">
        <v>209</v>
      </c>
      <c r="C28" s="30" t="s">
        <v>219</v>
      </c>
      <c r="D28" s="30" t="s">
        <v>22</v>
      </c>
      <c r="E28" s="30"/>
      <c r="F28" s="30"/>
      <c r="G28" s="30"/>
      <c r="H28" s="30"/>
      <c r="I28" s="30"/>
    </row>
    <row r="29" spans="1:9" ht="36" customHeight="1" x14ac:dyDescent="0.25">
      <c r="A29" s="30" t="s">
        <v>111</v>
      </c>
      <c r="B29" s="32" t="s">
        <v>112</v>
      </c>
      <c r="C29" s="30">
        <v>26440</v>
      </c>
      <c r="D29" s="30" t="s">
        <v>5</v>
      </c>
      <c r="E29" s="30"/>
      <c r="F29" s="33">
        <f>F30</f>
        <v>8269135.8799999999</v>
      </c>
      <c r="G29" s="33">
        <f>G30</f>
        <v>10953965.32</v>
      </c>
      <c r="H29" s="33">
        <f>H30</f>
        <v>13576715.32</v>
      </c>
      <c r="I29" s="30"/>
    </row>
    <row r="30" spans="1:9" x14ac:dyDescent="0.25">
      <c r="A30" s="78" t="s">
        <v>113</v>
      </c>
      <c r="B30" s="32" t="s">
        <v>6</v>
      </c>
      <c r="C30" s="78">
        <v>26441</v>
      </c>
      <c r="D30" s="78" t="s">
        <v>5</v>
      </c>
      <c r="E30" s="78"/>
      <c r="F30" s="77">
        <v>8269135.8799999999</v>
      </c>
      <c r="G30" s="77">
        <v>10953965.32</v>
      </c>
      <c r="H30" s="77">
        <v>13576715.32</v>
      </c>
      <c r="I30" s="78"/>
    </row>
    <row r="31" spans="1:9" ht="33" customHeight="1" x14ac:dyDescent="0.25">
      <c r="A31" s="78"/>
      <c r="B31" s="34" t="s">
        <v>221</v>
      </c>
      <c r="C31" s="78"/>
      <c r="D31" s="78"/>
      <c r="E31" s="81"/>
      <c r="F31" s="77"/>
      <c r="G31" s="77"/>
      <c r="H31" s="77"/>
      <c r="I31" s="78"/>
    </row>
    <row r="32" spans="1:9" ht="24" customHeight="1" x14ac:dyDescent="0.25">
      <c r="A32" s="30"/>
      <c r="B32" s="34" t="s">
        <v>209</v>
      </c>
      <c r="C32" s="30" t="s">
        <v>220</v>
      </c>
      <c r="D32" s="30" t="s">
        <v>22</v>
      </c>
      <c r="E32" s="30"/>
      <c r="F32" s="35"/>
      <c r="G32" s="35"/>
      <c r="H32" s="35"/>
      <c r="I32" s="30"/>
    </row>
    <row r="33" spans="1:9" ht="32.25" customHeight="1" x14ac:dyDescent="0.25">
      <c r="A33" s="30" t="s">
        <v>114</v>
      </c>
      <c r="B33" s="34" t="s">
        <v>222</v>
      </c>
      <c r="C33" s="30">
        <v>26442</v>
      </c>
      <c r="D33" s="30" t="s">
        <v>5</v>
      </c>
      <c r="E33" s="30"/>
      <c r="F33" s="30"/>
      <c r="G33" s="30"/>
      <c r="H33" s="30"/>
      <c r="I33" s="30"/>
    </row>
    <row r="34" spans="1:9" ht="81" customHeight="1" x14ac:dyDescent="0.25">
      <c r="A34" s="30" t="s">
        <v>115</v>
      </c>
      <c r="B34" s="34" t="s">
        <v>116</v>
      </c>
      <c r="C34" s="30">
        <v>26500</v>
      </c>
      <c r="D34" s="30" t="s">
        <v>5</v>
      </c>
      <c r="E34" s="30"/>
      <c r="F34" s="33">
        <f>F35</f>
        <v>22099342.32</v>
      </c>
      <c r="G34" s="33">
        <f>G35</f>
        <v>25133204.52</v>
      </c>
      <c r="H34" s="33">
        <f>H35</f>
        <v>28228554.52</v>
      </c>
      <c r="I34" s="30"/>
    </row>
    <row r="35" spans="1:9" ht="19.5" customHeight="1" x14ac:dyDescent="0.25">
      <c r="A35" s="78"/>
      <c r="B35" s="32" t="s">
        <v>117</v>
      </c>
      <c r="C35" s="78">
        <v>26510</v>
      </c>
      <c r="D35" s="78"/>
      <c r="E35" s="30"/>
      <c r="F35" s="77">
        <f>F37</f>
        <v>22099342.32</v>
      </c>
      <c r="G35" s="77">
        <f>G38</f>
        <v>25133204.52</v>
      </c>
      <c r="H35" s="77">
        <f>H39</f>
        <v>28228554.52</v>
      </c>
      <c r="I35" s="78"/>
    </row>
    <row r="36" spans="1:9" x14ac:dyDescent="0.25">
      <c r="A36" s="78"/>
      <c r="B36" s="32"/>
      <c r="C36" s="78"/>
      <c r="D36" s="78"/>
      <c r="E36" s="30"/>
      <c r="F36" s="78"/>
      <c r="G36" s="78"/>
      <c r="H36" s="78"/>
      <c r="I36" s="78"/>
    </row>
    <row r="37" spans="1:9" x14ac:dyDescent="0.25">
      <c r="A37" s="78"/>
      <c r="B37" s="32"/>
      <c r="C37" s="30"/>
      <c r="D37" s="30">
        <v>2020</v>
      </c>
      <c r="E37" s="30"/>
      <c r="F37" s="35">
        <v>22099342.32</v>
      </c>
      <c r="G37" s="35"/>
      <c r="H37" s="35"/>
      <c r="I37" s="30"/>
    </row>
    <row r="38" spans="1:9" x14ac:dyDescent="0.25">
      <c r="A38" s="78"/>
      <c r="B38" s="32"/>
      <c r="C38" s="30"/>
      <c r="D38" s="30">
        <v>2021</v>
      </c>
      <c r="E38" s="30"/>
      <c r="F38" s="30"/>
      <c r="G38" s="35">
        <v>25133204.52</v>
      </c>
      <c r="H38" s="35"/>
      <c r="I38" s="30"/>
    </row>
    <row r="39" spans="1:9" x14ac:dyDescent="0.25">
      <c r="A39" s="78"/>
      <c r="B39" s="32"/>
      <c r="C39" s="30"/>
      <c r="D39" s="30">
        <v>2022</v>
      </c>
      <c r="E39" s="30"/>
      <c r="F39" s="30"/>
      <c r="G39" s="35"/>
      <c r="H39" s="35">
        <v>28228554.52</v>
      </c>
      <c r="I39" s="30"/>
    </row>
    <row r="40" spans="1:9" ht="80.25" customHeight="1" x14ac:dyDescent="0.25">
      <c r="A40" s="30" t="s">
        <v>118</v>
      </c>
      <c r="B40" s="34" t="s">
        <v>119</v>
      </c>
      <c r="C40" s="30">
        <v>26600</v>
      </c>
      <c r="D40" s="30" t="s">
        <v>5</v>
      </c>
      <c r="E40" s="30"/>
      <c r="F40" s="30"/>
      <c r="G40" s="30"/>
      <c r="H40" s="30"/>
      <c r="I40" s="30"/>
    </row>
    <row r="41" spans="1:9" ht="19.5" customHeight="1" x14ac:dyDescent="0.25">
      <c r="A41" s="78"/>
      <c r="B41" s="32" t="s">
        <v>117</v>
      </c>
      <c r="C41" s="78">
        <v>26610</v>
      </c>
      <c r="D41" s="78"/>
      <c r="E41" s="30"/>
      <c r="F41" s="78"/>
      <c r="G41" s="78"/>
      <c r="H41" s="78"/>
      <c r="I41" s="78"/>
    </row>
    <row r="42" spans="1:9" x14ac:dyDescent="0.25">
      <c r="A42" s="78"/>
      <c r="B42" s="32"/>
      <c r="C42" s="78"/>
      <c r="D42" s="78"/>
      <c r="E42" s="30"/>
      <c r="F42" s="78"/>
      <c r="G42" s="78"/>
      <c r="H42" s="78"/>
      <c r="I42" s="78"/>
    </row>
    <row r="46" spans="1:9" ht="18.75" x14ac:dyDescent="0.25">
      <c r="A46" s="2" t="s">
        <v>132</v>
      </c>
    </row>
    <row r="47" spans="1:9" ht="18.75" x14ac:dyDescent="0.3">
      <c r="A47" s="2" t="s">
        <v>137</v>
      </c>
      <c r="D47" s="8"/>
      <c r="E47" s="8"/>
      <c r="F47" s="8"/>
      <c r="G47" s="85" t="s">
        <v>155</v>
      </c>
      <c r="H47" s="85"/>
    </row>
    <row r="48" spans="1:9" x14ac:dyDescent="0.25">
      <c r="A48" s="3" t="s">
        <v>150</v>
      </c>
      <c r="B48" s="3"/>
      <c r="C48" s="3"/>
      <c r="D48" s="3"/>
      <c r="E48" s="3"/>
      <c r="F48" s="3" t="s">
        <v>151</v>
      </c>
      <c r="G48" s="86" t="s">
        <v>152</v>
      </c>
      <c r="H48" s="86"/>
      <c r="I48" s="3"/>
    </row>
    <row r="49" spans="1:9" ht="18.75" x14ac:dyDescent="0.25">
      <c r="A49" s="3" t="s">
        <v>134</v>
      </c>
    </row>
    <row r="50" spans="1:9" ht="18.75" x14ac:dyDescent="0.25">
      <c r="A50" s="4"/>
    </row>
    <row r="51" spans="1:9" ht="18.75" x14ac:dyDescent="0.3">
      <c r="A51" s="82" t="s">
        <v>135</v>
      </c>
      <c r="B51" s="82"/>
      <c r="C51" s="82"/>
      <c r="D51" s="82"/>
      <c r="E51" s="82"/>
      <c r="F51" s="82"/>
      <c r="G51" s="82"/>
      <c r="H51" s="82"/>
      <c r="I51" s="82"/>
    </row>
    <row r="52" spans="1:9" ht="18.75" x14ac:dyDescent="0.3">
      <c r="A52" s="2" t="s">
        <v>136</v>
      </c>
      <c r="B52" s="5"/>
      <c r="C52" s="5"/>
      <c r="D52" s="6"/>
      <c r="E52" s="6"/>
      <c r="F52" s="6"/>
      <c r="G52" s="85" t="s">
        <v>149</v>
      </c>
      <c r="H52" s="85"/>
      <c r="I52" s="5"/>
    </row>
    <row r="53" spans="1:9" x14ac:dyDescent="0.25">
      <c r="A53" s="3" t="s">
        <v>153</v>
      </c>
      <c r="B53" s="3"/>
      <c r="C53" s="3"/>
      <c r="D53" s="3"/>
      <c r="E53" s="3"/>
      <c r="F53" s="3" t="s">
        <v>151</v>
      </c>
      <c r="G53" s="86" t="s">
        <v>152</v>
      </c>
      <c r="H53" s="86"/>
      <c r="I53" s="3"/>
    </row>
    <row r="54" spans="1:9" ht="33.75" customHeight="1" x14ac:dyDescent="0.25">
      <c r="A54" s="2" t="s">
        <v>156</v>
      </c>
    </row>
    <row r="55" spans="1:9" x14ac:dyDescent="0.25">
      <c r="A55" s="3" t="s">
        <v>133</v>
      </c>
    </row>
    <row r="57" spans="1:9" x14ac:dyDescent="0.25">
      <c r="A57" s="9" t="s">
        <v>157</v>
      </c>
      <c r="B57" s="7"/>
    </row>
  </sheetData>
  <mergeCells count="70">
    <mergeCell ref="G47:H47"/>
    <mergeCell ref="G52:H52"/>
    <mergeCell ref="G53:H53"/>
    <mergeCell ref="G48:H48"/>
    <mergeCell ref="A3:A5"/>
    <mergeCell ref="B3:B5"/>
    <mergeCell ref="C3:C5"/>
    <mergeCell ref="D3:D5"/>
    <mergeCell ref="F3:I3"/>
    <mergeCell ref="F4:F5"/>
    <mergeCell ref="G4:G5"/>
    <mergeCell ref="H4:H5"/>
    <mergeCell ref="I8:I9"/>
    <mergeCell ref="A16:A17"/>
    <mergeCell ref="C16:C17"/>
    <mergeCell ref="D16:D17"/>
    <mergeCell ref="F16:F17"/>
    <mergeCell ref="G16:G17"/>
    <mergeCell ref="H16:H17"/>
    <mergeCell ref="I16:I17"/>
    <mergeCell ref="A8:A9"/>
    <mergeCell ref="C8:C9"/>
    <mergeCell ref="D8:D9"/>
    <mergeCell ref="F8:F9"/>
    <mergeCell ref="G8:G9"/>
    <mergeCell ref="H8:H9"/>
    <mergeCell ref="I18:I19"/>
    <mergeCell ref="A22:A23"/>
    <mergeCell ref="C22:C23"/>
    <mergeCell ref="D22:D23"/>
    <mergeCell ref="F22:F23"/>
    <mergeCell ref="G22:G23"/>
    <mergeCell ref="H22:H23"/>
    <mergeCell ref="I22:I23"/>
    <mergeCell ref="A18:A19"/>
    <mergeCell ref="C18:C19"/>
    <mergeCell ref="D18:D19"/>
    <mergeCell ref="F18:F19"/>
    <mergeCell ref="G18:G19"/>
    <mergeCell ref="H18:H19"/>
    <mergeCell ref="I35:I36"/>
    <mergeCell ref="A30:A31"/>
    <mergeCell ref="C30:C31"/>
    <mergeCell ref="D30:D31"/>
    <mergeCell ref="F30:F31"/>
    <mergeCell ref="G30:G31"/>
    <mergeCell ref="H30:H31"/>
    <mergeCell ref="A35:A39"/>
    <mergeCell ref="E30:E31"/>
    <mergeCell ref="I41:I42"/>
    <mergeCell ref="I4:I5"/>
    <mergeCell ref="A1:I1"/>
    <mergeCell ref="A51:I51"/>
    <mergeCell ref="A41:A42"/>
    <mergeCell ref="C41:C42"/>
    <mergeCell ref="D41:D42"/>
    <mergeCell ref="F41:F42"/>
    <mergeCell ref="G41:G42"/>
    <mergeCell ref="H41:H42"/>
    <mergeCell ref="I30:I31"/>
    <mergeCell ref="C35:C36"/>
    <mergeCell ref="D35:D36"/>
    <mergeCell ref="F35:F36"/>
    <mergeCell ref="G35:G36"/>
    <mergeCell ref="H35:H36"/>
    <mergeCell ref="E3:E5"/>
    <mergeCell ref="E8:E9"/>
    <mergeCell ref="E16:E17"/>
    <mergeCell ref="E18:E19"/>
    <mergeCell ref="E22:E23"/>
  </mergeCells>
  <phoneticPr fontId="21" type="noConversion"/>
  <pageMargins left="0.55118110236220474" right="0.19685039370078741" top="0.48" bottom="0.59" header="0.15748031496062992" footer="0.6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</dc:creator>
  <cp:lastModifiedBy>User</cp:lastModifiedBy>
  <cp:lastPrinted>2020-06-16T06:20:34Z</cp:lastPrinted>
  <dcterms:created xsi:type="dcterms:W3CDTF">2020-01-17T06:29:13Z</dcterms:created>
  <dcterms:modified xsi:type="dcterms:W3CDTF">2020-08-12T12:37:54Z</dcterms:modified>
</cp:coreProperties>
</file>